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2025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2" i="3" l="1"/>
  <c r="G195" i="3" l="1"/>
  <c r="G196" i="3" s="1"/>
  <c r="G184" i="3" l="1"/>
  <c r="G180" i="3"/>
  <c r="G177" i="3"/>
  <c r="G172" i="3"/>
  <c r="G167" i="3"/>
  <c r="G162" i="3"/>
  <c r="G157" i="3"/>
  <c r="G152" i="3"/>
  <c r="G147" i="3"/>
  <c r="G142" i="3"/>
  <c r="G137" i="3"/>
  <c r="G132" i="3"/>
  <c r="G127" i="3"/>
  <c r="G122" i="3"/>
  <c r="G115" i="3"/>
  <c r="G108" i="3"/>
  <c r="G101" i="3"/>
  <c r="G96" i="3"/>
  <c r="G89" i="3"/>
  <c r="G84" i="3"/>
  <c r="G79" i="3"/>
  <c r="G73" i="3"/>
  <c r="G66" i="3"/>
  <c r="G14" i="3"/>
  <c r="G12" i="3"/>
  <c r="G54" i="3" l="1"/>
  <c r="G57" i="3" s="1"/>
  <c r="G52" i="3"/>
  <c r="G51" i="3"/>
  <c r="G50" i="3"/>
  <c r="G49" i="3"/>
  <c r="G47" i="3"/>
  <c r="G48" i="3" s="1"/>
  <c r="G45" i="3"/>
  <c r="G44" i="3"/>
  <c r="G40" i="3"/>
  <c r="G36" i="3"/>
  <c r="G34" i="3"/>
  <c r="G33" i="3"/>
  <c r="G32" i="3"/>
  <c r="G28" i="3"/>
  <c r="G24" i="3"/>
  <c r="G22" i="3"/>
  <c r="G21" i="3"/>
  <c r="G20" i="3"/>
  <c r="G17" i="3"/>
  <c r="G16" i="3"/>
  <c r="G15" i="3"/>
  <c r="G46" i="3" l="1"/>
  <c r="G53" i="3"/>
  <c r="G35" i="3"/>
  <c r="G23" i="3"/>
  <c r="G19" i="3"/>
</calcChain>
</file>

<file path=xl/sharedStrings.xml><?xml version="1.0" encoding="utf-8"?>
<sst xmlns="http://schemas.openxmlformats.org/spreadsheetml/2006/main" count="327" uniqueCount="129">
  <si>
    <t>Наименование учреждения</t>
  </si>
  <si>
    <t>Наименование муниципальной услуги</t>
  </si>
  <si>
    <t>Натуральные показатели</t>
  </si>
  <si>
    <t>Ед. изм. натуральных показателей</t>
  </si>
  <si>
    <t>Нормативные затраты, руб.</t>
  </si>
  <si>
    <t>Сумма субсидии, руб.</t>
  </si>
  <si>
    <t xml:space="preserve">Показатель объема услуги (работы) </t>
  </si>
  <si>
    <t xml:space="preserve">Расчет субсидий на выполнение муниципального задания на 2025 год </t>
  </si>
  <si>
    <t>Приложение</t>
  </si>
  <si>
    <t xml:space="preserve">Реализация дополнительных общеразвивающих программ в области физической культуры и спорта </t>
  </si>
  <si>
    <t xml:space="preserve">Обеспечение функционирования модели персонифицированного финансирования дополнительного образования детей </t>
  </si>
  <si>
    <t>Организация и проведение спортивно-оздоровительной работы по развитию физической культуры и спорта среди различных групп населения</t>
  </si>
  <si>
    <t>МАУ ДО "ФОК в г.Урень НО"</t>
  </si>
  <si>
    <t>Количество человеко-часов</t>
  </si>
  <si>
    <t>Чел./час</t>
  </si>
  <si>
    <t>Количество посещений</t>
  </si>
  <si>
    <t>Человек</t>
  </si>
  <si>
    <t>МБУ "Уренское ПАП"</t>
  </si>
  <si>
    <t>Подвоз спортсменов к месту проведения спортивных мероприятий</t>
  </si>
  <si>
    <t>количество выполненных рейсов</t>
  </si>
  <si>
    <t>МБУК "Музейно-выставочный комплекс им.в.Ф.Мамонтов"</t>
  </si>
  <si>
    <t>Число посетителей</t>
  </si>
  <si>
    <t>человек</t>
  </si>
  <si>
    <t>2833</t>
  </si>
  <si>
    <t>2900</t>
  </si>
  <si>
    <t>Количество музейных предметов, переведенных в электронный вид</t>
  </si>
  <si>
    <t xml:space="preserve">единица </t>
  </si>
  <si>
    <t>115</t>
  </si>
  <si>
    <t>6445</t>
  </si>
  <si>
    <t>МБУК "Уренская централизованная библиотечная система"</t>
  </si>
  <si>
    <t>1.Библиотечное,библиографическое и информационное обслуживание пользователей библиотеки (в стационарных условиях)</t>
  </si>
  <si>
    <t>единица</t>
  </si>
  <si>
    <t>156418</t>
  </si>
  <si>
    <t>2.Библиотечное,библиографическое и информационное обслуживание пользователей библиотеки (вне стационара)</t>
  </si>
  <si>
    <t>1156</t>
  </si>
  <si>
    <t>3.Библиографическая обработка документов и создание каталогов</t>
  </si>
  <si>
    <t>Количество документов</t>
  </si>
  <si>
    <t>2180</t>
  </si>
  <si>
    <t>МАУК "Уренская централизованная клубная система"</t>
  </si>
  <si>
    <t>Количество проведенных мероприятий</t>
  </si>
  <si>
    <t>человеко-день</t>
  </si>
  <si>
    <t>Количество участников мероприятий</t>
  </si>
  <si>
    <t>час</t>
  </si>
  <si>
    <t xml:space="preserve">Количество проведенных мероприятий </t>
  </si>
  <si>
    <t>Число зрителей</t>
  </si>
  <si>
    <t>МАУК "Уренский Дом Ремесел"</t>
  </si>
  <si>
    <t>МБУДО"Детская художественная школа"</t>
  </si>
  <si>
    <t>Число обучающихся</t>
  </si>
  <si>
    <t>человеко-час</t>
  </si>
  <si>
    <t>МБУДО"Детская музыкальная школа им. В.Б.Трифонова"</t>
  </si>
  <si>
    <t>МАУ"Редакция газеты"Уренские вести"</t>
  </si>
  <si>
    <t>количество печатных страниц</t>
  </si>
  <si>
    <t>штука</t>
  </si>
  <si>
    <t>объем тиража</t>
  </si>
  <si>
    <t>количество номеров</t>
  </si>
  <si>
    <t>МАОУ "Уренская СОШ №1"</t>
  </si>
  <si>
    <t>Реализация основных общеобразовательных программ начального общего, основного общего и среднего общего  образования</t>
  </si>
  <si>
    <t>МАОУ "Уренская СОШ №2"</t>
  </si>
  <si>
    <t>МБОУ "Арьёвская СОШ"</t>
  </si>
  <si>
    <t>МАОУ "Устанская СОШ"</t>
  </si>
  <si>
    <t>МАОУ "Карпунихинская СОШ"</t>
  </si>
  <si>
    <t>МБОУ "Б. Терсенская СОШ"</t>
  </si>
  <si>
    <t>Присмотр и уход</t>
  </si>
  <si>
    <t>Число детей</t>
  </si>
  <si>
    <t>Реализация основных общеобразовательных программ дошкольного образования, начального общего, основного общего и среднего общего  образования</t>
  </si>
  <si>
    <t>МАОУ "Горевская СОШ"</t>
  </si>
  <si>
    <t>МБОУ "Карповская СОШ"</t>
  </si>
  <si>
    <t>МБОУ "Темтовская ООШ"</t>
  </si>
  <si>
    <t>Реализация основных общеобразовательных программ дошкольного образования, начального общег и основного общего  образования</t>
  </si>
  <si>
    <t>МБОУ "Минеевская ООШ"</t>
  </si>
  <si>
    <t>МАДОУ "Парус"</t>
  </si>
  <si>
    <t>Реализация основных общеобразовательных программ дошкольного   образования</t>
  </si>
  <si>
    <t>МАДОУ "Ромашка"</t>
  </si>
  <si>
    <t>МБДОУ д/с  "Теремок"</t>
  </si>
  <si>
    <t>МБДОУ д/с  "Радуга"</t>
  </si>
  <si>
    <t>МАДОУ д/с  "Сказка"</t>
  </si>
  <si>
    <t>МБДОУ детский сад "Орлёнок"</t>
  </si>
  <si>
    <t>МБДОУ "Улыбка"</t>
  </si>
  <si>
    <t>МБДОУ "Берёзка"</t>
  </si>
  <si>
    <t>МБДОУ "Росинка"</t>
  </si>
  <si>
    <t>МБДОУ "Солнышко"</t>
  </si>
  <si>
    <t>МБДОУ "Светлячок"</t>
  </si>
  <si>
    <t>МБУ ДО  "ДДТ"             г. Урень</t>
  </si>
  <si>
    <t xml:space="preserve">Реализация дополнительных общеразвивающих  программ </t>
  </si>
  <si>
    <t>Человеко-час</t>
  </si>
  <si>
    <t xml:space="preserve">МБУ  "Центр обслуживания образовательных организаций"           </t>
  </si>
  <si>
    <t>Ведение бухгалтерского учета бюджетными учреждениями, формирование регистров бухгалтерского учета, формирование финансовой (бухгалтерской) отчетности бюджетных и автономных учреждений, формирование бюджетной отчетности для главного распорядителя, распорядителя бюджетных средств, уполномоченного на формирование сводных и консолидированных форм отчетности</t>
  </si>
  <si>
    <t>Количество объектов учета (регистров)</t>
  </si>
  <si>
    <t>единиц</t>
  </si>
  <si>
    <t xml:space="preserve">          ИТОГО</t>
  </si>
  <si>
    <r>
      <t xml:space="preserve">         </t>
    </r>
    <r>
      <rPr>
        <b/>
        <sz val="10"/>
        <color theme="1"/>
        <rFont val="Times New Roman"/>
        <family val="1"/>
        <charset val="204"/>
      </rPr>
      <t xml:space="preserve"> ИТОГО</t>
    </r>
  </si>
  <si>
    <t xml:space="preserve">           ИТОГО</t>
  </si>
  <si>
    <t>Публичный показ музейных предметов,музейных коллекций(в стац.условиях,бесплатно)</t>
  </si>
  <si>
    <t>Осуществление издательской деятельности</t>
  </si>
  <si>
    <t>Реализация дополнительных общеразвивающих программ</t>
  </si>
  <si>
    <t>Реализация дополнительных общеобразовательных предпрофессиональных програм в области искусств (хоровое пение)</t>
  </si>
  <si>
    <t>Реализация дополнительных общеобразовательных предпрофессиональных програм в области искусств (народные инструменты)</t>
  </si>
  <si>
    <t>Реализация дополнительных общеобразовательных предпрофессиональных програм в области искусств (фортепиано)</t>
  </si>
  <si>
    <t>Реализация дополнительных общеобразовательных предпрофессиональных програм в области искусств (живопись)</t>
  </si>
  <si>
    <t>Организация деятельности клубных формирований самодеятельного творчества (бесплатно)</t>
  </si>
  <si>
    <t>Организация деятельности клубных формирований самодеятельного творчества (платно)</t>
  </si>
  <si>
    <t>Организация и проведение мероприятий (платно)</t>
  </si>
  <si>
    <t>Организация и проведение мероприятий (бесплатно)</t>
  </si>
  <si>
    <t>Показ кинофильмов</t>
  </si>
  <si>
    <t>Публичный показ музейных предметов,музейных коллекций(в стац.условиях,платно)</t>
  </si>
  <si>
    <t xml:space="preserve">Формирование,учет,изучение,обеспечение физического сохранения и безопасности музейных предметов, музейных коллекций </t>
  </si>
  <si>
    <t>МАУ "Благоустройство"</t>
  </si>
  <si>
    <t>Организация благоустройства и озеленения</t>
  </si>
  <si>
    <t>Площадь озеленения</t>
  </si>
  <si>
    <t>м2</t>
  </si>
  <si>
    <t>Площадь территории</t>
  </si>
  <si>
    <t xml:space="preserve">Организация капитального ремонта,ремонта и содержания закрепленных автомобильных дорог общего пользования и искусственных дорожных сооружений в их составе </t>
  </si>
  <si>
    <t>Протяженность искуственных дорожных сооружений в составе автомобильных дорог общего пользования</t>
  </si>
  <si>
    <t>погонный метр</t>
  </si>
  <si>
    <t>Протяженность автомобильных дорог общего пользования</t>
  </si>
  <si>
    <t>км.</t>
  </si>
  <si>
    <t>Светоточка сети наружного освещения</t>
  </si>
  <si>
    <t>Светоточка объектов архитектурной подсветки и праздничной иллюминации</t>
  </si>
  <si>
    <t>МАУ "Центр обеспечения безопасности"</t>
  </si>
  <si>
    <t>Обеспечение пожарной безопасности</t>
  </si>
  <si>
    <t>Очаги возгорания на территории района</t>
  </si>
  <si>
    <t>кол-во</t>
  </si>
  <si>
    <t>Жилой фонд и объекты района</t>
  </si>
  <si>
    <t xml:space="preserve">          ВСЕГО</t>
  </si>
  <si>
    <t>Подметание улиц и уборка снега</t>
  </si>
  <si>
    <t>Организация благоустройства и аналогичная деятельность</t>
  </si>
  <si>
    <t>Содержание территорий городских кладбищ</t>
  </si>
  <si>
    <t>гектар</t>
  </si>
  <si>
    <t>Организация освещения улиц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</si>
</sst>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vertical="top" wrapText="1"/>
    </xf>
    <xf numFmtId="4" fontId="4" fillId="0" borderId="1" xfId="0" applyNumberFormat="1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/>
    </xf>
    <xf numFmtId="4" fontId="4" fillId="2" borderId="5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Border="1"/>
    <xf numFmtId="3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/>
    </xf>
    <xf numFmtId="4" fontId="3" fillId="2" borderId="7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left" vertical="center" wrapText="1"/>
    </xf>
    <xf numFmtId="49" fontId="4" fillId="0" borderId="8" xfId="0" applyNumberFormat="1" applyFont="1" applyBorder="1" applyAlignment="1">
      <alignment horizontal="left" vertical="center" wrapText="1"/>
    </xf>
    <xf numFmtId="49" fontId="4" fillId="0" borderId="9" xfId="0" applyNumberFormat="1" applyFont="1" applyBorder="1" applyAlignment="1">
      <alignment horizontal="left" vertical="center" wrapText="1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5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3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7" fillId="0" borderId="7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Border="1" applyAlignment="1">
      <alignment vertical="center" wrapText="1"/>
    </xf>
    <xf numFmtId="49" fontId="4" fillId="0" borderId="8" xfId="0" applyNumberFormat="1" applyFont="1" applyBorder="1" applyAlignment="1">
      <alignment vertical="center" wrapText="1"/>
    </xf>
    <xf numFmtId="49" fontId="4" fillId="0" borderId="9" xfId="0" applyNumberFormat="1" applyFont="1" applyBorder="1" applyAlignment="1">
      <alignment vertical="center" wrapText="1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96"/>
  <sheetViews>
    <sheetView tabSelected="1" topLeftCell="B160" workbookViewId="0">
      <selection activeCell="G194" sqref="G194"/>
    </sheetView>
  </sheetViews>
  <sheetFormatPr defaultRowHeight="15" x14ac:dyDescent="0.25"/>
  <cols>
    <col min="1" max="1" width="23.28515625" customWidth="1"/>
    <col min="2" max="2" width="25.5703125" customWidth="1"/>
    <col min="3" max="3" width="24.7109375" customWidth="1"/>
    <col min="4" max="4" width="14.7109375" customWidth="1"/>
    <col min="5" max="5" width="15.140625" customWidth="1"/>
    <col min="6" max="6" width="17.140625" customWidth="1"/>
    <col min="7" max="7" width="18.140625" customWidth="1"/>
    <col min="8" max="8" width="13.28515625" customWidth="1"/>
    <col min="9" max="9" width="18.5703125" customWidth="1"/>
    <col min="10" max="10" width="25.140625" customWidth="1"/>
    <col min="11" max="11" width="13.42578125" customWidth="1"/>
  </cols>
  <sheetData>
    <row r="2" spans="1:13" x14ac:dyDescent="0.25">
      <c r="G2" s="1" t="s">
        <v>8</v>
      </c>
      <c r="H2" s="1"/>
      <c r="I2" s="1"/>
      <c r="J2" s="1"/>
      <c r="K2" s="1"/>
      <c r="L2" s="1"/>
      <c r="M2" s="1"/>
    </row>
    <row r="3" spans="1:13" x14ac:dyDescent="0.25">
      <c r="A3" s="108" t="s">
        <v>7</v>
      </c>
      <c r="B3" s="108"/>
      <c r="C3" s="108"/>
      <c r="D3" s="108"/>
      <c r="E3" s="108"/>
      <c r="F3" s="108"/>
      <c r="G3" s="108"/>
    </row>
    <row r="7" spans="1:13" x14ac:dyDescent="0.25">
      <c r="A7" s="109" t="s">
        <v>0</v>
      </c>
      <c r="B7" s="111" t="s">
        <v>1</v>
      </c>
      <c r="C7" s="109" t="s">
        <v>6</v>
      </c>
      <c r="D7" s="109" t="s">
        <v>3</v>
      </c>
      <c r="E7" s="113" t="s">
        <v>2</v>
      </c>
      <c r="F7" s="113" t="s">
        <v>4</v>
      </c>
      <c r="G7" s="113" t="s">
        <v>5</v>
      </c>
    </row>
    <row r="8" spans="1:13" x14ac:dyDescent="0.25">
      <c r="A8" s="110"/>
      <c r="B8" s="112"/>
      <c r="C8" s="109"/>
      <c r="D8" s="110"/>
      <c r="E8" s="114"/>
      <c r="F8" s="114"/>
      <c r="G8" s="114"/>
    </row>
    <row r="9" spans="1:13" ht="72" customHeight="1" x14ac:dyDescent="0.25">
      <c r="A9" s="53" t="s">
        <v>12</v>
      </c>
      <c r="B9" s="16" t="s">
        <v>9</v>
      </c>
      <c r="C9" s="9" t="s">
        <v>13</v>
      </c>
      <c r="D9" s="9" t="s">
        <v>14</v>
      </c>
      <c r="E9" s="15">
        <v>128400</v>
      </c>
      <c r="F9" s="15">
        <v>102.68</v>
      </c>
      <c r="G9" s="18">
        <v>13184560</v>
      </c>
    </row>
    <row r="10" spans="1:13" ht="76.5" x14ac:dyDescent="0.25">
      <c r="A10" s="68"/>
      <c r="B10" s="16" t="s">
        <v>10</v>
      </c>
      <c r="C10" s="9" t="s">
        <v>13</v>
      </c>
      <c r="D10" s="9" t="s">
        <v>14</v>
      </c>
      <c r="E10" s="15">
        <v>101600</v>
      </c>
      <c r="F10" s="15">
        <v>88.4</v>
      </c>
      <c r="G10" s="18">
        <v>8981440</v>
      </c>
    </row>
    <row r="11" spans="1:13" ht="76.5" x14ac:dyDescent="0.25">
      <c r="A11" s="54"/>
      <c r="B11" s="16" t="s">
        <v>11</v>
      </c>
      <c r="C11" s="9" t="s">
        <v>15</v>
      </c>
      <c r="D11" s="9" t="s">
        <v>16</v>
      </c>
      <c r="E11" s="15">
        <v>130000</v>
      </c>
      <c r="F11" s="15">
        <v>566.11</v>
      </c>
      <c r="G11" s="19">
        <v>73594800</v>
      </c>
    </row>
    <row r="12" spans="1:13" x14ac:dyDescent="0.25">
      <c r="A12" s="63" t="s">
        <v>89</v>
      </c>
      <c r="B12" s="64"/>
      <c r="C12" s="64"/>
      <c r="D12" s="64"/>
      <c r="E12" s="64"/>
      <c r="F12" s="65"/>
      <c r="G12" s="20">
        <f>G9+G10+G11</f>
        <v>95760800</v>
      </c>
    </row>
    <row r="13" spans="1:13" ht="38.25" x14ac:dyDescent="0.25">
      <c r="A13" s="17" t="s">
        <v>17</v>
      </c>
      <c r="B13" s="9" t="s">
        <v>18</v>
      </c>
      <c r="C13" s="9" t="s">
        <v>19</v>
      </c>
      <c r="D13" s="9" t="s">
        <v>31</v>
      </c>
      <c r="E13" s="35">
        <v>20</v>
      </c>
      <c r="F13" s="42">
        <v>25000</v>
      </c>
      <c r="G13" s="21">
        <v>500000</v>
      </c>
      <c r="H13" s="2"/>
      <c r="I13" s="2"/>
      <c r="J13" s="2"/>
      <c r="K13" s="3"/>
      <c r="L13" s="3"/>
      <c r="M13" s="3"/>
    </row>
    <row r="14" spans="1:13" x14ac:dyDescent="0.25">
      <c r="A14" s="63" t="s">
        <v>89</v>
      </c>
      <c r="B14" s="64"/>
      <c r="C14" s="64"/>
      <c r="D14" s="64"/>
      <c r="E14" s="64"/>
      <c r="F14" s="65"/>
      <c r="G14" s="5">
        <f>G13</f>
        <v>500000</v>
      </c>
      <c r="H14" s="2"/>
      <c r="I14" s="2"/>
      <c r="J14" s="2"/>
      <c r="K14" s="3"/>
      <c r="L14" s="3"/>
      <c r="M14" s="3"/>
    </row>
    <row r="15" spans="1:13" ht="51" x14ac:dyDescent="0.25">
      <c r="A15" s="53" t="s">
        <v>20</v>
      </c>
      <c r="B15" s="11" t="s">
        <v>92</v>
      </c>
      <c r="C15" s="9" t="s">
        <v>21</v>
      </c>
      <c r="D15" s="10" t="s">
        <v>22</v>
      </c>
      <c r="E15" s="27" t="s">
        <v>23</v>
      </c>
      <c r="F15" s="21">
        <v>649.447229085</v>
      </c>
      <c r="G15" s="18">
        <f>E15*F15</f>
        <v>1839883.9999978051</v>
      </c>
    </row>
    <row r="16" spans="1:13" ht="51" x14ac:dyDescent="0.25">
      <c r="A16" s="68"/>
      <c r="B16" s="11" t="s">
        <v>104</v>
      </c>
      <c r="C16" s="9" t="s">
        <v>21</v>
      </c>
      <c r="D16" s="9" t="s">
        <v>22</v>
      </c>
      <c r="E16" s="27" t="s">
        <v>24</v>
      </c>
      <c r="F16" s="21">
        <v>612.75413793099995</v>
      </c>
      <c r="G16" s="18">
        <f>E16*F16</f>
        <v>1776986.9999998999</v>
      </c>
    </row>
    <row r="17" spans="1:7" ht="38.25" x14ac:dyDescent="0.25">
      <c r="A17" s="68"/>
      <c r="B17" s="97" t="s">
        <v>105</v>
      </c>
      <c r="C17" s="9" t="s">
        <v>25</v>
      </c>
      <c r="D17" s="10" t="s">
        <v>26</v>
      </c>
      <c r="E17" s="27" t="s">
        <v>27</v>
      </c>
      <c r="F17" s="102">
        <v>180.34584949500001</v>
      </c>
      <c r="G17" s="66">
        <f>E18*F17</f>
        <v>1162328.9999952752</v>
      </c>
    </row>
    <row r="18" spans="1:7" ht="30.75" customHeight="1" x14ac:dyDescent="0.25">
      <c r="A18" s="54"/>
      <c r="B18" s="101"/>
      <c r="C18" s="9" t="s">
        <v>15</v>
      </c>
      <c r="D18" s="9" t="s">
        <v>22</v>
      </c>
      <c r="E18" s="28" t="s">
        <v>28</v>
      </c>
      <c r="F18" s="104"/>
      <c r="G18" s="67"/>
    </row>
    <row r="19" spans="1:7" x14ac:dyDescent="0.25">
      <c r="A19" s="26" t="s">
        <v>89</v>
      </c>
      <c r="B19" s="22"/>
      <c r="C19" s="22"/>
      <c r="D19" s="22"/>
      <c r="E19" s="23"/>
      <c r="F19" s="6"/>
      <c r="G19" s="29">
        <f>SUM(G15:G17)</f>
        <v>4779199.9999929806</v>
      </c>
    </row>
    <row r="20" spans="1:7" ht="63.75" x14ac:dyDescent="0.25">
      <c r="A20" s="53" t="s">
        <v>29</v>
      </c>
      <c r="B20" s="12" t="s">
        <v>30</v>
      </c>
      <c r="C20" s="12" t="s">
        <v>15</v>
      </c>
      <c r="D20" s="12" t="s">
        <v>31</v>
      </c>
      <c r="E20" s="27" t="s">
        <v>32</v>
      </c>
      <c r="F20" s="21">
        <v>158.40758096799999</v>
      </c>
      <c r="G20" s="18">
        <f>E20*F20</f>
        <v>24777796.999852624</v>
      </c>
    </row>
    <row r="21" spans="1:7" ht="51" x14ac:dyDescent="0.25">
      <c r="A21" s="68"/>
      <c r="B21" s="12" t="s">
        <v>33</v>
      </c>
      <c r="C21" s="12" t="s">
        <v>15</v>
      </c>
      <c r="D21" s="12" t="s">
        <v>31</v>
      </c>
      <c r="E21" s="27" t="s">
        <v>34</v>
      </c>
      <c r="F21" s="21">
        <v>211.144463667</v>
      </c>
      <c r="G21" s="18">
        <f>E21*F21</f>
        <v>244082.999999052</v>
      </c>
    </row>
    <row r="22" spans="1:7" ht="38.25" x14ac:dyDescent="0.25">
      <c r="A22" s="54"/>
      <c r="B22" s="12" t="s">
        <v>35</v>
      </c>
      <c r="C22" s="12" t="s">
        <v>36</v>
      </c>
      <c r="D22" s="30" t="s">
        <v>31</v>
      </c>
      <c r="E22" s="27" t="s">
        <v>37</v>
      </c>
      <c r="F22" s="21">
        <v>998.95412843999998</v>
      </c>
      <c r="G22" s="18">
        <f>E22*F22</f>
        <v>2177719.9999992</v>
      </c>
    </row>
    <row r="23" spans="1:7" x14ac:dyDescent="0.25">
      <c r="A23" s="63" t="s">
        <v>89</v>
      </c>
      <c r="B23" s="89"/>
      <c r="C23" s="89"/>
      <c r="D23" s="89"/>
      <c r="E23" s="89"/>
      <c r="F23" s="90"/>
      <c r="G23" s="29">
        <f>SUM(G20:G22)</f>
        <v>27199599.999850877</v>
      </c>
    </row>
    <row r="24" spans="1:7" ht="38.25" customHeight="1" x14ac:dyDescent="0.25">
      <c r="A24" s="53" t="s">
        <v>38</v>
      </c>
      <c r="B24" s="97" t="s">
        <v>102</v>
      </c>
      <c r="C24" s="9" t="s">
        <v>39</v>
      </c>
      <c r="D24" s="9" t="s">
        <v>40</v>
      </c>
      <c r="E24" s="10">
        <v>362735</v>
      </c>
      <c r="F24" s="102">
        <v>105.13802362600001</v>
      </c>
      <c r="G24" s="66">
        <f>E24*F24</f>
        <v>38137240.999977112</v>
      </c>
    </row>
    <row r="25" spans="1:7" ht="25.5" x14ac:dyDescent="0.25">
      <c r="A25" s="68"/>
      <c r="B25" s="100"/>
      <c r="C25" s="40" t="s">
        <v>41</v>
      </c>
      <c r="D25" s="10" t="s">
        <v>22</v>
      </c>
      <c r="E25" s="10">
        <v>93950</v>
      </c>
      <c r="F25" s="103"/>
      <c r="G25" s="82"/>
    </row>
    <row r="26" spans="1:7" ht="25.5" x14ac:dyDescent="0.25">
      <c r="A26" s="68"/>
      <c r="B26" s="100"/>
      <c r="C26" s="9" t="s">
        <v>39</v>
      </c>
      <c r="D26" s="10" t="s">
        <v>42</v>
      </c>
      <c r="E26" s="10">
        <v>1800</v>
      </c>
      <c r="F26" s="103"/>
      <c r="G26" s="82"/>
    </row>
    <row r="27" spans="1:7" ht="25.5" x14ac:dyDescent="0.25">
      <c r="A27" s="68"/>
      <c r="B27" s="101"/>
      <c r="C27" s="9" t="s">
        <v>43</v>
      </c>
      <c r="D27" s="10" t="s">
        <v>31</v>
      </c>
      <c r="E27" s="10">
        <v>1800</v>
      </c>
      <c r="F27" s="104"/>
      <c r="G27" s="67"/>
    </row>
    <row r="28" spans="1:7" ht="25.5" x14ac:dyDescent="0.25">
      <c r="A28" s="68"/>
      <c r="B28" s="97" t="s">
        <v>101</v>
      </c>
      <c r="C28" s="9" t="s">
        <v>39</v>
      </c>
      <c r="D28" s="9" t="s">
        <v>40</v>
      </c>
      <c r="E28" s="10">
        <v>75547</v>
      </c>
      <c r="F28" s="102">
        <v>262.904430354</v>
      </c>
      <c r="G28" s="66">
        <f>E28*F28</f>
        <v>19861640.999953639</v>
      </c>
    </row>
    <row r="29" spans="1:7" ht="25.5" x14ac:dyDescent="0.25">
      <c r="A29" s="68"/>
      <c r="B29" s="100"/>
      <c r="C29" s="40" t="s">
        <v>41</v>
      </c>
      <c r="D29" s="10" t="s">
        <v>22</v>
      </c>
      <c r="E29" s="10">
        <v>35067</v>
      </c>
      <c r="F29" s="103"/>
      <c r="G29" s="82"/>
    </row>
    <row r="30" spans="1:7" ht="25.5" x14ac:dyDescent="0.25">
      <c r="A30" s="68"/>
      <c r="B30" s="100"/>
      <c r="C30" s="9" t="s">
        <v>39</v>
      </c>
      <c r="D30" s="10" t="s">
        <v>42</v>
      </c>
      <c r="E30" s="10">
        <v>958</v>
      </c>
      <c r="F30" s="103"/>
      <c r="G30" s="82"/>
    </row>
    <row r="31" spans="1:7" ht="25.5" x14ac:dyDescent="0.25">
      <c r="A31" s="68"/>
      <c r="B31" s="101"/>
      <c r="C31" s="9" t="s">
        <v>43</v>
      </c>
      <c r="D31" s="10" t="s">
        <v>31</v>
      </c>
      <c r="E31" s="10">
        <v>958</v>
      </c>
      <c r="F31" s="104"/>
      <c r="G31" s="67"/>
    </row>
    <row r="32" spans="1:7" x14ac:dyDescent="0.25">
      <c r="A32" s="68"/>
      <c r="B32" s="30" t="s">
        <v>103</v>
      </c>
      <c r="C32" s="10" t="s">
        <v>44</v>
      </c>
      <c r="D32" s="10" t="s">
        <v>22</v>
      </c>
      <c r="E32" s="10">
        <v>10018</v>
      </c>
      <c r="F32" s="21">
        <v>598.94320223499994</v>
      </c>
      <c r="G32" s="18">
        <f>E32*F32</f>
        <v>6000212.9999902295</v>
      </c>
    </row>
    <row r="33" spans="1:7" ht="51" x14ac:dyDescent="0.25">
      <c r="A33" s="68"/>
      <c r="B33" s="12" t="s">
        <v>100</v>
      </c>
      <c r="C33" s="9" t="s">
        <v>15</v>
      </c>
      <c r="D33" s="10" t="s">
        <v>22</v>
      </c>
      <c r="E33" s="10">
        <v>355</v>
      </c>
      <c r="F33" s="21">
        <v>36652.4929577</v>
      </c>
      <c r="G33" s="18">
        <f>E33*F33</f>
        <v>13011634.999983501</v>
      </c>
    </row>
    <row r="34" spans="1:7" ht="51" x14ac:dyDescent="0.25">
      <c r="A34" s="54"/>
      <c r="B34" s="12" t="s">
        <v>99</v>
      </c>
      <c r="C34" s="9" t="s">
        <v>15</v>
      </c>
      <c r="D34" s="10" t="s">
        <v>22</v>
      </c>
      <c r="E34" s="10">
        <v>2003</v>
      </c>
      <c r="F34" s="21">
        <v>5392.7458811699998</v>
      </c>
      <c r="G34" s="18">
        <f>E34*F34</f>
        <v>10801669.99998351</v>
      </c>
    </row>
    <row r="35" spans="1:7" x14ac:dyDescent="0.25">
      <c r="A35" s="63" t="s">
        <v>89</v>
      </c>
      <c r="B35" s="89"/>
      <c r="C35" s="89"/>
      <c r="D35" s="89"/>
      <c r="E35" s="89"/>
      <c r="F35" s="90"/>
      <c r="G35" s="5">
        <f>SUM(G24:G34)</f>
        <v>87812399.999887988</v>
      </c>
    </row>
    <row r="36" spans="1:7" ht="25.5" x14ac:dyDescent="0.25">
      <c r="A36" s="53" t="s">
        <v>45</v>
      </c>
      <c r="B36" s="97" t="s">
        <v>102</v>
      </c>
      <c r="C36" s="9" t="s">
        <v>39</v>
      </c>
      <c r="D36" s="9" t="s">
        <v>40</v>
      </c>
      <c r="E36" s="10">
        <v>146.30000000000001</v>
      </c>
      <c r="F36" s="102">
        <v>32188.5372522</v>
      </c>
      <c r="G36" s="66">
        <f>E36*F36</f>
        <v>4709182.9999968605</v>
      </c>
    </row>
    <row r="37" spans="1:7" ht="25.5" x14ac:dyDescent="0.25">
      <c r="A37" s="68"/>
      <c r="B37" s="100"/>
      <c r="C37" s="9" t="s">
        <v>41</v>
      </c>
      <c r="D37" s="39" t="s">
        <v>22</v>
      </c>
      <c r="E37" s="10">
        <v>4100</v>
      </c>
      <c r="F37" s="103"/>
      <c r="G37" s="82"/>
    </row>
    <row r="38" spans="1:7" ht="25.5" x14ac:dyDescent="0.25">
      <c r="A38" s="68"/>
      <c r="B38" s="100"/>
      <c r="C38" s="9" t="s">
        <v>39</v>
      </c>
      <c r="D38" s="9" t="s">
        <v>42</v>
      </c>
      <c r="E38" s="10">
        <v>145</v>
      </c>
      <c r="F38" s="103"/>
      <c r="G38" s="82"/>
    </row>
    <row r="39" spans="1:7" ht="25.5" x14ac:dyDescent="0.25">
      <c r="A39" s="68"/>
      <c r="B39" s="101"/>
      <c r="C39" s="9" t="s">
        <v>39</v>
      </c>
      <c r="D39" s="9" t="s">
        <v>31</v>
      </c>
      <c r="E39" s="10">
        <v>145</v>
      </c>
      <c r="F39" s="104"/>
      <c r="G39" s="67"/>
    </row>
    <row r="40" spans="1:7" ht="25.5" x14ac:dyDescent="0.25">
      <c r="A40" s="68"/>
      <c r="B40" s="97" t="s">
        <v>101</v>
      </c>
      <c r="C40" s="9" t="s">
        <v>39</v>
      </c>
      <c r="D40" s="9" t="s">
        <v>40</v>
      </c>
      <c r="E40" s="10">
        <v>225</v>
      </c>
      <c r="F40" s="102">
        <v>21371.8888888</v>
      </c>
      <c r="G40" s="66">
        <f>E40*F40</f>
        <v>4808674.9999799998</v>
      </c>
    </row>
    <row r="41" spans="1:7" ht="25.5" x14ac:dyDescent="0.25">
      <c r="A41" s="68"/>
      <c r="B41" s="100"/>
      <c r="C41" s="9" t="s">
        <v>41</v>
      </c>
      <c r="D41" s="39" t="s">
        <v>22</v>
      </c>
      <c r="E41" s="10">
        <v>4000</v>
      </c>
      <c r="F41" s="103"/>
      <c r="G41" s="82"/>
    </row>
    <row r="42" spans="1:7" ht="25.5" x14ac:dyDescent="0.25">
      <c r="A42" s="68"/>
      <c r="B42" s="100"/>
      <c r="C42" s="9" t="s">
        <v>39</v>
      </c>
      <c r="D42" s="9" t="s">
        <v>42</v>
      </c>
      <c r="E42" s="10">
        <v>110</v>
      </c>
      <c r="F42" s="103"/>
      <c r="G42" s="82"/>
    </row>
    <row r="43" spans="1:7" ht="25.5" x14ac:dyDescent="0.25">
      <c r="A43" s="68"/>
      <c r="B43" s="101"/>
      <c r="C43" s="9" t="s">
        <v>39</v>
      </c>
      <c r="D43" s="9" t="s">
        <v>31</v>
      </c>
      <c r="E43" s="10">
        <v>110</v>
      </c>
      <c r="F43" s="104"/>
      <c r="G43" s="67"/>
    </row>
    <row r="44" spans="1:7" ht="51" x14ac:dyDescent="0.25">
      <c r="A44" s="68"/>
      <c r="B44" s="11" t="s">
        <v>100</v>
      </c>
      <c r="C44" s="9" t="s">
        <v>15</v>
      </c>
      <c r="D44" s="9" t="s">
        <v>22</v>
      </c>
      <c r="E44" s="10">
        <v>300</v>
      </c>
      <c r="F44" s="21">
        <v>1141.46</v>
      </c>
      <c r="G44" s="18">
        <f>E44*F44</f>
        <v>342438</v>
      </c>
    </row>
    <row r="45" spans="1:7" ht="51" x14ac:dyDescent="0.25">
      <c r="A45" s="68"/>
      <c r="B45" s="11" t="s">
        <v>99</v>
      </c>
      <c r="C45" s="9" t="s">
        <v>15</v>
      </c>
      <c r="D45" s="9" t="s">
        <v>22</v>
      </c>
      <c r="E45" s="10">
        <v>130</v>
      </c>
      <c r="F45" s="21">
        <v>1231.56923076</v>
      </c>
      <c r="G45" s="18">
        <f>E45*F45</f>
        <v>160103.99999879999</v>
      </c>
    </row>
    <row r="46" spans="1:7" x14ac:dyDescent="0.25">
      <c r="A46" s="55" t="s">
        <v>89</v>
      </c>
      <c r="B46" s="56"/>
      <c r="C46" s="56"/>
      <c r="D46" s="56"/>
      <c r="E46" s="56"/>
      <c r="F46" s="57"/>
      <c r="G46" s="5">
        <f>SUM(G36:G45)</f>
        <v>10020399.999975661</v>
      </c>
    </row>
    <row r="47" spans="1:7" ht="63.75" x14ac:dyDescent="0.25">
      <c r="A47" s="31" t="s">
        <v>46</v>
      </c>
      <c r="B47" s="12" t="s">
        <v>98</v>
      </c>
      <c r="C47" s="9" t="s">
        <v>47</v>
      </c>
      <c r="D47" s="9" t="s">
        <v>48</v>
      </c>
      <c r="E47" s="10">
        <v>179400</v>
      </c>
      <c r="F47" s="21">
        <v>61.188405797100003</v>
      </c>
      <c r="G47" s="21">
        <f>E47*F47</f>
        <v>10977199.999999741</v>
      </c>
    </row>
    <row r="48" spans="1:7" x14ac:dyDescent="0.25">
      <c r="A48" s="55" t="s">
        <v>89</v>
      </c>
      <c r="B48" s="56"/>
      <c r="C48" s="56"/>
      <c r="D48" s="56"/>
      <c r="E48" s="56"/>
      <c r="F48" s="57"/>
      <c r="G48" s="5">
        <f>SUM(G47)</f>
        <v>10977199.999999741</v>
      </c>
    </row>
    <row r="49" spans="1:7" ht="63.75" x14ac:dyDescent="0.25">
      <c r="A49" s="53" t="s">
        <v>49</v>
      </c>
      <c r="B49" s="12" t="s">
        <v>97</v>
      </c>
      <c r="C49" s="9" t="s">
        <v>47</v>
      </c>
      <c r="D49" s="9" t="s">
        <v>48</v>
      </c>
      <c r="E49" s="10">
        <v>15204.8</v>
      </c>
      <c r="F49" s="21">
        <v>357.21798379400002</v>
      </c>
      <c r="G49" s="18">
        <f>E49*F49</f>
        <v>5431427.9999910109</v>
      </c>
    </row>
    <row r="50" spans="1:7" ht="63.75" x14ac:dyDescent="0.25">
      <c r="A50" s="68"/>
      <c r="B50" s="12" t="s">
        <v>96</v>
      </c>
      <c r="C50" s="9" t="s">
        <v>47</v>
      </c>
      <c r="D50" s="9" t="s">
        <v>48</v>
      </c>
      <c r="E50" s="10">
        <v>15094.56</v>
      </c>
      <c r="F50" s="21">
        <v>357.38696590000001</v>
      </c>
      <c r="G50" s="18">
        <f>E50*F50</f>
        <v>5394598.9999955036</v>
      </c>
    </row>
    <row r="51" spans="1:7" ht="63.75" x14ac:dyDescent="0.25">
      <c r="A51" s="68"/>
      <c r="B51" s="12" t="s">
        <v>95</v>
      </c>
      <c r="C51" s="9" t="s">
        <v>47</v>
      </c>
      <c r="D51" s="9" t="s">
        <v>48</v>
      </c>
      <c r="E51" s="10">
        <v>7602.4</v>
      </c>
      <c r="F51" s="21">
        <v>356.00691886700002</v>
      </c>
      <c r="G51" s="18">
        <f>E51*F51</f>
        <v>2706506.999994481</v>
      </c>
    </row>
    <row r="52" spans="1:7" ht="25.5" x14ac:dyDescent="0.25">
      <c r="A52" s="54"/>
      <c r="B52" s="12" t="s">
        <v>94</v>
      </c>
      <c r="C52" s="9" t="s">
        <v>47</v>
      </c>
      <c r="D52" s="9" t="s">
        <v>48</v>
      </c>
      <c r="E52" s="10">
        <v>13665.6</v>
      </c>
      <c r="F52" s="21">
        <v>357.03269523400002</v>
      </c>
      <c r="G52" s="18">
        <f>E52*F52</f>
        <v>4879065.9999897508</v>
      </c>
    </row>
    <row r="53" spans="1:7" x14ac:dyDescent="0.25">
      <c r="A53" s="105" t="s">
        <v>89</v>
      </c>
      <c r="B53" s="106"/>
      <c r="C53" s="106"/>
      <c r="D53" s="106"/>
      <c r="E53" s="106"/>
      <c r="F53" s="107"/>
      <c r="G53" s="5">
        <f>SUM(G49:G52)</f>
        <v>18411599.999970745</v>
      </c>
    </row>
    <row r="54" spans="1:7" ht="25.5" x14ac:dyDescent="0.25">
      <c r="A54" s="53" t="s">
        <v>50</v>
      </c>
      <c r="B54" s="97" t="s">
        <v>93</v>
      </c>
      <c r="C54" s="9" t="s">
        <v>51</v>
      </c>
      <c r="D54" s="9" t="s">
        <v>52</v>
      </c>
      <c r="E54" s="9">
        <v>1040</v>
      </c>
      <c r="F54" s="24"/>
      <c r="G54" s="102">
        <f>E55*F55</f>
        <v>4349759.9999813233</v>
      </c>
    </row>
    <row r="55" spans="1:7" x14ac:dyDescent="0.25">
      <c r="A55" s="68"/>
      <c r="B55" s="98"/>
      <c r="C55" s="9" t="s">
        <v>53</v>
      </c>
      <c r="D55" s="9" t="s">
        <v>52</v>
      </c>
      <c r="E55" s="9">
        <v>211848</v>
      </c>
      <c r="F55" s="32">
        <v>20.532457233399999</v>
      </c>
      <c r="G55" s="103"/>
    </row>
    <row r="56" spans="1:7" x14ac:dyDescent="0.25">
      <c r="A56" s="54"/>
      <c r="B56" s="99"/>
      <c r="C56" s="9" t="s">
        <v>54</v>
      </c>
      <c r="D56" s="9" t="s">
        <v>52</v>
      </c>
      <c r="E56" s="9">
        <v>52</v>
      </c>
      <c r="F56" s="25"/>
      <c r="G56" s="104"/>
    </row>
    <row r="57" spans="1:7" x14ac:dyDescent="0.25">
      <c r="A57" s="93"/>
      <c r="B57" s="94"/>
      <c r="C57" s="94"/>
      <c r="D57" s="94"/>
      <c r="E57" s="95"/>
      <c r="F57" s="8"/>
      <c r="G57" s="33">
        <f>SUM(G54)</f>
        <v>4349759.9999813233</v>
      </c>
    </row>
    <row r="58" spans="1:7" x14ac:dyDescent="0.25">
      <c r="A58" s="69" t="s">
        <v>55</v>
      </c>
      <c r="B58" s="83" t="s">
        <v>56</v>
      </c>
      <c r="C58" s="69" t="s">
        <v>47</v>
      </c>
      <c r="D58" s="84" t="s">
        <v>22</v>
      </c>
      <c r="E58" s="79">
        <v>730</v>
      </c>
      <c r="F58" s="66">
        <v>90602.19</v>
      </c>
      <c r="G58" s="66">
        <v>66139600</v>
      </c>
    </row>
    <row r="59" spans="1:7" x14ac:dyDescent="0.25">
      <c r="A59" s="69"/>
      <c r="B59" s="83"/>
      <c r="C59" s="69"/>
      <c r="D59" s="84"/>
      <c r="E59" s="80"/>
      <c r="F59" s="82"/>
      <c r="G59" s="82"/>
    </row>
    <row r="60" spans="1:7" x14ac:dyDescent="0.25">
      <c r="A60" s="69"/>
      <c r="B60" s="83"/>
      <c r="C60" s="69"/>
      <c r="D60" s="84"/>
      <c r="E60" s="80"/>
      <c r="F60" s="82"/>
      <c r="G60" s="82"/>
    </row>
    <row r="61" spans="1:7" x14ac:dyDescent="0.25">
      <c r="A61" s="88"/>
      <c r="B61" s="83"/>
      <c r="C61" s="69"/>
      <c r="D61" s="84"/>
      <c r="E61" s="80"/>
      <c r="F61" s="82"/>
      <c r="G61" s="82"/>
    </row>
    <row r="62" spans="1:7" ht="6" customHeight="1" x14ac:dyDescent="0.25">
      <c r="A62" s="88"/>
      <c r="B62" s="83"/>
      <c r="C62" s="69"/>
      <c r="D62" s="84"/>
      <c r="E62" s="80"/>
      <c r="F62" s="82"/>
      <c r="G62" s="82"/>
    </row>
    <row r="63" spans="1:7" ht="3" hidden="1" customHeight="1" x14ac:dyDescent="0.25">
      <c r="A63" s="88"/>
      <c r="B63" s="83"/>
      <c r="C63" s="69"/>
      <c r="D63" s="84"/>
      <c r="E63" s="80"/>
      <c r="F63" s="82"/>
      <c r="G63" s="82"/>
    </row>
    <row r="64" spans="1:7" ht="15" hidden="1" customHeight="1" x14ac:dyDescent="0.25">
      <c r="A64" s="88"/>
      <c r="B64" s="83"/>
      <c r="C64" s="69"/>
      <c r="D64" s="84"/>
      <c r="E64" s="80"/>
      <c r="F64" s="82"/>
      <c r="G64" s="82"/>
    </row>
    <row r="65" spans="1:7" ht="15" hidden="1" customHeight="1" x14ac:dyDescent="0.25">
      <c r="A65" s="88"/>
      <c r="B65" s="83"/>
      <c r="C65" s="69"/>
      <c r="D65" s="84"/>
      <c r="E65" s="81"/>
      <c r="F65" s="67"/>
      <c r="G65" s="67"/>
    </row>
    <row r="66" spans="1:7" x14ac:dyDescent="0.25">
      <c r="A66" s="96" t="s">
        <v>90</v>
      </c>
      <c r="B66" s="91"/>
      <c r="C66" s="91"/>
      <c r="D66" s="91"/>
      <c r="E66" s="91"/>
      <c r="F66" s="92"/>
      <c r="G66" s="29">
        <f>G58</f>
        <v>66139600</v>
      </c>
    </row>
    <row r="67" spans="1:7" x14ac:dyDescent="0.25">
      <c r="A67" s="69" t="s">
        <v>57</v>
      </c>
      <c r="B67" s="83" t="s">
        <v>56</v>
      </c>
      <c r="C67" s="69" t="s">
        <v>47</v>
      </c>
      <c r="D67" s="84" t="s">
        <v>22</v>
      </c>
      <c r="E67" s="79">
        <v>1008</v>
      </c>
      <c r="F67" s="66">
        <v>82469.34</v>
      </c>
      <c r="G67" s="66">
        <v>83129100</v>
      </c>
    </row>
    <row r="68" spans="1:7" x14ac:dyDescent="0.25">
      <c r="A68" s="69"/>
      <c r="B68" s="83"/>
      <c r="C68" s="69"/>
      <c r="D68" s="84"/>
      <c r="E68" s="80"/>
      <c r="F68" s="82"/>
      <c r="G68" s="82"/>
    </row>
    <row r="69" spans="1:7" x14ac:dyDescent="0.25">
      <c r="A69" s="69"/>
      <c r="B69" s="83"/>
      <c r="C69" s="69"/>
      <c r="D69" s="84"/>
      <c r="E69" s="80"/>
      <c r="F69" s="82"/>
      <c r="G69" s="82"/>
    </row>
    <row r="70" spans="1:7" ht="20.25" customHeight="1" x14ac:dyDescent="0.25">
      <c r="A70" s="88"/>
      <c r="B70" s="83"/>
      <c r="C70" s="69"/>
      <c r="D70" s="84"/>
      <c r="E70" s="80"/>
      <c r="F70" s="82"/>
      <c r="G70" s="82"/>
    </row>
    <row r="71" spans="1:7" ht="1.5" hidden="1" customHeight="1" x14ac:dyDescent="0.25">
      <c r="A71" s="88"/>
      <c r="B71" s="83"/>
      <c r="C71" s="69"/>
      <c r="D71" s="84"/>
      <c r="E71" s="80"/>
      <c r="F71" s="82"/>
      <c r="G71" s="82"/>
    </row>
    <row r="72" spans="1:7" ht="15" hidden="1" customHeight="1" x14ac:dyDescent="0.25">
      <c r="A72" s="88"/>
      <c r="B72" s="83"/>
      <c r="C72" s="69"/>
      <c r="D72" s="84"/>
      <c r="E72" s="80"/>
      <c r="F72" s="82"/>
      <c r="G72" s="82"/>
    </row>
    <row r="73" spans="1:7" x14ac:dyDescent="0.25">
      <c r="A73" s="63" t="s">
        <v>89</v>
      </c>
      <c r="B73" s="91"/>
      <c r="C73" s="91"/>
      <c r="D73" s="91"/>
      <c r="E73" s="91"/>
      <c r="F73" s="92"/>
      <c r="G73" s="29">
        <f>G67</f>
        <v>83129100</v>
      </c>
    </row>
    <row r="74" spans="1:7" x14ac:dyDescent="0.25">
      <c r="A74" s="69" t="s">
        <v>58</v>
      </c>
      <c r="B74" s="83" t="s">
        <v>56</v>
      </c>
      <c r="C74" s="69" t="s">
        <v>47</v>
      </c>
      <c r="D74" s="84" t="s">
        <v>22</v>
      </c>
      <c r="E74" s="79">
        <v>601</v>
      </c>
      <c r="F74" s="66">
        <v>97126.96</v>
      </c>
      <c r="G74" s="66">
        <v>58373300</v>
      </c>
    </row>
    <row r="75" spans="1:7" x14ac:dyDescent="0.25">
      <c r="A75" s="69"/>
      <c r="B75" s="83"/>
      <c r="C75" s="69"/>
      <c r="D75" s="84"/>
      <c r="E75" s="80"/>
      <c r="F75" s="82"/>
      <c r="G75" s="82"/>
    </row>
    <row r="76" spans="1:7" ht="33.75" customHeight="1" x14ac:dyDescent="0.25">
      <c r="A76" s="69"/>
      <c r="B76" s="83"/>
      <c r="C76" s="69"/>
      <c r="D76" s="84"/>
      <c r="E76" s="80"/>
      <c r="F76" s="82"/>
      <c r="G76" s="82"/>
    </row>
    <row r="77" spans="1:7" ht="13.5" hidden="1" customHeight="1" x14ac:dyDescent="0.25">
      <c r="A77" s="88"/>
      <c r="B77" s="83"/>
      <c r="C77" s="69"/>
      <c r="D77" s="84"/>
      <c r="E77" s="80"/>
      <c r="F77" s="82"/>
      <c r="G77" s="82"/>
    </row>
    <row r="78" spans="1:7" ht="15" hidden="1" customHeight="1" x14ac:dyDescent="0.25">
      <c r="A78" s="88"/>
      <c r="B78" s="83"/>
      <c r="C78" s="69"/>
      <c r="D78" s="84"/>
      <c r="E78" s="80"/>
      <c r="F78" s="82"/>
      <c r="G78" s="82"/>
    </row>
    <row r="79" spans="1:7" x14ac:dyDescent="0.25">
      <c r="A79" s="63" t="s">
        <v>89</v>
      </c>
      <c r="B79" s="91"/>
      <c r="C79" s="91"/>
      <c r="D79" s="91"/>
      <c r="E79" s="91"/>
      <c r="F79" s="92"/>
      <c r="G79" s="29">
        <f>G74</f>
        <v>58373300</v>
      </c>
    </row>
    <row r="80" spans="1:7" x14ac:dyDescent="0.25">
      <c r="A80" s="69" t="s">
        <v>59</v>
      </c>
      <c r="B80" s="83" t="s">
        <v>56</v>
      </c>
      <c r="C80" s="69" t="s">
        <v>47</v>
      </c>
      <c r="D80" s="84" t="s">
        <v>22</v>
      </c>
      <c r="E80" s="79">
        <v>327</v>
      </c>
      <c r="F80" s="66">
        <v>150029.04999999999</v>
      </c>
      <c r="G80" s="66">
        <v>49059500</v>
      </c>
    </row>
    <row r="81" spans="1:7" x14ac:dyDescent="0.25">
      <c r="A81" s="69"/>
      <c r="B81" s="83"/>
      <c r="C81" s="69"/>
      <c r="D81" s="84"/>
      <c r="E81" s="80"/>
      <c r="F81" s="82"/>
      <c r="G81" s="82"/>
    </row>
    <row r="82" spans="1:7" x14ac:dyDescent="0.25">
      <c r="A82" s="69"/>
      <c r="B82" s="83"/>
      <c r="C82" s="69"/>
      <c r="D82" s="84"/>
      <c r="E82" s="80"/>
      <c r="F82" s="82"/>
      <c r="G82" s="82"/>
    </row>
    <row r="83" spans="1:7" ht="18.75" customHeight="1" x14ac:dyDescent="0.25">
      <c r="A83" s="88"/>
      <c r="B83" s="83"/>
      <c r="C83" s="69"/>
      <c r="D83" s="84"/>
      <c r="E83" s="80"/>
      <c r="F83" s="82"/>
      <c r="G83" s="82"/>
    </row>
    <row r="84" spans="1:7" x14ac:dyDescent="0.25">
      <c r="A84" s="63" t="s">
        <v>89</v>
      </c>
      <c r="B84" s="89"/>
      <c r="C84" s="89"/>
      <c r="D84" s="89"/>
      <c r="E84" s="89"/>
      <c r="F84" s="90"/>
      <c r="G84" s="29">
        <f>G80</f>
        <v>49059500</v>
      </c>
    </row>
    <row r="85" spans="1:7" x14ac:dyDescent="0.25">
      <c r="A85" s="69" t="s">
        <v>60</v>
      </c>
      <c r="B85" s="83" t="s">
        <v>56</v>
      </c>
      <c r="C85" s="69" t="s">
        <v>47</v>
      </c>
      <c r="D85" s="84" t="s">
        <v>22</v>
      </c>
      <c r="E85" s="79">
        <v>93</v>
      </c>
      <c r="F85" s="66">
        <v>288006.45</v>
      </c>
      <c r="G85" s="66">
        <v>26784600</v>
      </c>
    </row>
    <row r="86" spans="1:7" x14ac:dyDescent="0.25">
      <c r="A86" s="69"/>
      <c r="B86" s="83"/>
      <c r="C86" s="69"/>
      <c r="D86" s="84"/>
      <c r="E86" s="80"/>
      <c r="F86" s="82"/>
      <c r="G86" s="82"/>
    </row>
    <row r="87" spans="1:7" x14ac:dyDescent="0.25">
      <c r="A87" s="69"/>
      <c r="B87" s="83"/>
      <c r="C87" s="69"/>
      <c r="D87" s="84"/>
      <c r="E87" s="80"/>
      <c r="F87" s="82"/>
      <c r="G87" s="82"/>
    </row>
    <row r="88" spans="1:7" x14ac:dyDescent="0.25">
      <c r="A88" s="88"/>
      <c r="B88" s="83"/>
      <c r="C88" s="69"/>
      <c r="D88" s="84"/>
      <c r="E88" s="80"/>
      <c r="F88" s="82"/>
      <c r="G88" s="82"/>
    </row>
    <row r="89" spans="1:7" x14ac:dyDescent="0.25">
      <c r="A89" s="63" t="s">
        <v>89</v>
      </c>
      <c r="B89" s="91"/>
      <c r="C89" s="91"/>
      <c r="D89" s="91"/>
      <c r="E89" s="91"/>
      <c r="F89" s="92"/>
      <c r="G89" s="29">
        <f>G85</f>
        <v>26784600</v>
      </c>
    </row>
    <row r="90" spans="1:7" x14ac:dyDescent="0.25">
      <c r="A90" s="69" t="s">
        <v>61</v>
      </c>
      <c r="B90" s="7" t="s">
        <v>62</v>
      </c>
      <c r="C90" s="4" t="s">
        <v>63</v>
      </c>
      <c r="D90" s="10" t="s">
        <v>22</v>
      </c>
      <c r="E90" s="35">
        <v>20</v>
      </c>
      <c r="F90" s="18">
        <v>60334.07</v>
      </c>
      <c r="G90" s="18">
        <v>1206681.5</v>
      </c>
    </row>
    <row r="91" spans="1:7" x14ac:dyDescent="0.25">
      <c r="A91" s="69"/>
      <c r="B91" s="83" t="s">
        <v>64</v>
      </c>
      <c r="C91" s="69" t="s">
        <v>47</v>
      </c>
      <c r="D91" s="84" t="s">
        <v>22</v>
      </c>
      <c r="E91" s="79">
        <v>142</v>
      </c>
      <c r="F91" s="66">
        <v>182295.2</v>
      </c>
      <c r="G91" s="66">
        <v>25885918.5</v>
      </c>
    </row>
    <row r="92" spans="1:7" x14ac:dyDescent="0.25">
      <c r="A92" s="69"/>
      <c r="B92" s="83"/>
      <c r="C92" s="69"/>
      <c r="D92" s="84"/>
      <c r="E92" s="80"/>
      <c r="F92" s="82"/>
      <c r="G92" s="82"/>
    </row>
    <row r="93" spans="1:7" x14ac:dyDescent="0.25">
      <c r="A93" s="69"/>
      <c r="B93" s="83"/>
      <c r="C93" s="69"/>
      <c r="D93" s="84"/>
      <c r="E93" s="80"/>
      <c r="F93" s="82"/>
      <c r="G93" s="82"/>
    </row>
    <row r="94" spans="1:7" x14ac:dyDescent="0.25">
      <c r="A94" s="69"/>
      <c r="B94" s="83"/>
      <c r="C94" s="69"/>
      <c r="D94" s="84"/>
      <c r="E94" s="80"/>
      <c r="F94" s="82"/>
      <c r="G94" s="82"/>
    </row>
    <row r="95" spans="1:7" x14ac:dyDescent="0.25">
      <c r="A95" s="69"/>
      <c r="B95" s="83"/>
      <c r="C95" s="69"/>
      <c r="D95" s="84"/>
      <c r="E95" s="80"/>
      <c r="F95" s="82"/>
      <c r="G95" s="82"/>
    </row>
    <row r="96" spans="1:7" s="36" customFormat="1" x14ac:dyDescent="0.25">
      <c r="A96" s="63" t="s">
        <v>91</v>
      </c>
      <c r="B96" s="89"/>
      <c r="C96" s="89"/>
      <c r="D96" s="89"/>
      <c r="E96" s="89"/>
      <c r="F96" s="90"/>
      <c r="G96" s="29">
        <f>G90+G91</f>
        <v>27092600</v>
      </c>
    </row>
    <row r="97" spans="1:7" x14ac:dyDescent="0.25">
      <c r="A97" s="69" t="s">
        <v>65</v>
      </c>
      <c r="B97" s="83" t="s">
        <v>56</v>
      </c>
      <c r="C97" s="69" t="s">
        <v>47</v>
      </c>
      <c r="D97" s="84" t="s">
        <v>22</v>
      </c>
      <c r="E97" s="79">
        <v>81</v>
      </c>
      <c r="F97" s="66">
        <v>247160.49</v>
      </c>
      <c r="G97" s="66">
        <v>20020000</v>
      </c>
    </row>
    <row r="98" spans="1:7" x14ac:dyDescent="0.25">
      <c r="A98" s="69"/>
      <c r="B98" s="83"/>
      <c r="C98" s="69"/>
      <c r="D98" s="84"/>
      <c r="E98" s="80"/>
      <c r="F98" s="82"/>
      <c r="G98" s="82"/>
    </row>
    <row r="99" spans="1:7" x14ac:dyDescent="0.25">
      <c r="A99" s="69"/>
      <c r="B99" s="83"/>
      <c r="C99" s="69"/>
      <c r="D99" s="84"/>
      <c r="E99" s="80"/>
      <c r="F99" s="82"/>
      <c r="G99" s="82"/>
    </row>
    <row r="100" spans="1:7" x14ac:dyDescent="0.25">
      <c r="A100" s="88"/>
      <c r="B100" s="83"/>
      <c r="C100" s="69"/>
      <c r="D100" s="84"/>
      <c r="E100" s="80"/>
      <c r="F100" s="82"/>
      <c r="G100" s="82"/>
    </row>
    <row r="101" spans="1:7" x14ac:dyDescent="0.25">
      <c r="A101" s="63" t="s">
        <v>91</v>
      </c>
      <c r="B101" s="91"/>
      <c r="C101" s="91"/>
      <c r="D101" s="91"/>
      <c r="E101" s="91"/>
      <c r="F101" s="92"/>
      <c r="G101" s="29">
        <f>G97</f>
        <v>20020000</v>
      </c>
    </row>
    <row r="102" spans="1:7" x14ac:dyDescent="0.25">
      <c r="A102" s="69" t="s">
        <v>66</v>
      </c>
      <c r="B102" s="7" t="s">
        <v>62</v>
      </c>
      <c r="C102" s="4" t="s">
        <v>63</v>
      </c>
      <c r="D102" s="10" t="s">
        <v>22</v>
      </c>
      <c r="E102" s="35">
        <v>22</v>
      </c>
      <c r="F102" s="18">
        <v>96760.63</v>
      </c>
      <c r="G102" s="18">
        <v>2128734</v>
      </c>
    </row>
    <row r="103" spans="1:7" x14ac:dyDescent="0.25">
      <c r="A103" s="69"/>
      <c r="B103" s="83" t="s">
        <v>64</v>
      </c>
      <c r="C103" s="69" t="s">
        <v>47</v>
      </c>
      <c r="D103" s="84" t="s">
        <v>22</v>
      </c>
      <c r="E103" s="79">
        <v>75</v>
      </c>
      <c r="F103" s="66">
        <v>301140.88</v>
      </c>
      <c r="G103" s="66">
        <v>22585566</v>
      </c>
    </row>
    <row r="104" spans="1:7" x14ac:dyDescent="0.25">
      <c r="A104" s="69"/>
      <c r="B104" s="83"/>
      <c r="C104" s="69"/>
      <c r="D104" s="84"/>
      <c r="E104" s="80"/>
      <c r="F104" s="82"/>
      <c r="G104" s="82"/>
    </row>
    <row r="105" spans="1:7" x14ac:dyDescent="0.25">
      <c r="A105" s="69"/>
      <c r="B105" s="83"/>
      <c r="C105" s="69"/>
      <c r="D105" s="84"/>
      <c r="E105" s="80"/>
      <c r="F105" s="82"/>
      <c r="G105" s="82"/>
    </row>
    <row r="106" spans="1:7" x14ac:dyDescent="0.25">
      <c r="A106" s="69"/>
      <c r="B106" s="83"/>
      <c r="C106" s="69"/>
      <c r="D106" s="84"/>
      <c r="E106" s="80"/>
      <c r="F106" s="82"/>
      <c r="G106" s="82"/>
    </row>
    <row r="107" spans="1:7" x14ac:dyDescent="0.25">
      <c r="A107" s="69"/>
      <c r="B107" s="83"/>
      <c r="C107" s="69"/>
      <c r="D107" s="84"/>
      <c r="E107" s="80"/>
      <c r="F107" s="82"/>
      <c r="G107" s="82"/>
    </row>
    <row r="108" spans="1:7" x14ac:dyDescent="0.25">
      <c r="A108" s="63" t="s">
        <v>89</v>
      </c>
      <c r="B108" s="89"/>
      <c r="C108" s="89"/>
      <c r="D108" s="89"/>
      <c r="E108" s="89"/>
      <c r="F108" s="90"/>
      <c r="G108" s="29">
        <f>G102+G103</f>
        <v>24714300</v>
      </c>
    </row>
    <row r="109" spans="1:7" x14ac:dyDescent="0.25">
      <c r="A109" s="69" t="s">
        <v>67</v>
      </c>
      <c r="B109" s="7" t="s">
        <v>62</v>
      </c>
      <c r="C109" s="4" t="s">
        <v>63</v>
      </c>
      <c r="D109" s="10" t="s">
        <v>22</v>
      </c>
      <c r="E109" s="35">
        <v>18</v>
      </c>
      <c r="F109" s="18">
        <v>84484.26</v>
      </c>
      <c r="G109" s="18">
        <v>1520716.7</v>
      </c>
    </row>
    <row r="110" spans="1:7" x14ac:dyDescent="0.25">
      <c r="A110" s="69"/>
      <c r="B110" s="83" t="s">
        <v>68</v>
      </c>
      <c r="C110" s="69" t="s">
        <v>47</v>
      </c>
      <c r="D110" s="84" t="s">
        <v>22</v>
      </c>
      <c r="E110" s="79">
        <v>194</v>
      </c>
      <c r="F110" s="66">
        <v>165040.64000000001</v>
      </c>
      <c r="G110" s="66">
        <v>32017883.300000001</v>
      </c>
    </row>
    <row r="111" spans="1:7" x14ac:dyDescent="0.25">
      <c r="A111" s="69"/>
      <c r="B111" s="83"/>
      <c r="C111" s="69"/>
      <c r="D111" s="84"/>
      <c r="E111" s="80"/>
      <c r="F111" s="82"/>
      <c r="G111" s="82"/>
    </row>
    <row r="112" spans="1:7" x14ac:dyDescent="0.25">
      <c r="A112" s="69"/>
      <c r="B112" s="83"/>
      <c r="C112" s="69"/>
      <c r="D112" s="84"/>
      <c r="E112" s="80"/>
      <c r="F112" s="82"/>
      <c r="G112" s="82"/>
    </row>
    <row r="113" spans="1:7" x14ac:dyDescent="0.25">
      <c r="A113" s="69"/>
      <c r="B113" s="83"/>
      <c r="C113" s="69"/>
      <c r="D113" s="84"/>
      <c r="E113" s="80"/>
      <c r="F113" s="82"/>
      <c r="G113" s="82"/>
    </row>
    <row r="114" spans="1:7" x14ac:dyDescent="0.25">
      <c r="A114" s="69"/>
      <c r="B114" s="83"/>
      <c r="C114" s="69"/>
      <c r="D114" s="84"/>
      <c r="E114" s="80"/>
      <c r="F114" s="82"/>
      <c r="G114" s="82"/>
    </row>
    <row r="115" spans="1:7" x14ac:dyDescent="0.25">
      <c r="A115" s="63" t="s">
        <v>89</v>
      </c>
      <c r="B115" s="64"/>
      <c r="C115" s="64"/>
      <c r="D115" s="64"/>
      <c r="E115" s="64"/>
      <c r="F115" s="65"/>
      <c r="G115" s="29">
        <f>G109+G110</f>
        <v>33538600</v>
      </c>
    </row>
    <row r="116" spans="1:7" x14ac:dyDescent="0.25">
      <c r="A116" s="69" t="s">
        <v>69</v>
      </c>
      <c r="B116" s="7" t="s">
        <v>62</v>
      </c>
      <c r="C116" s="4" t="s">
        <v>63</v>
      </c>
      <c r="D116" s="10" t="s">
        <v>22</v>
      </c>
      <c r="E116" s="35">
        <v>6</v>
      </c>
      <c r="F116" s="18">
        <v>164958.1</v>
      </c>
      <c r="G116" s="18">
        <v>989748.6</v>
      </c>
    </row>
    <row r="117" spans="1:7" x14ac:dyDescent="0.25">
      <c r="A117" s="69"/>
      <c r="B117" s="83" t="s">
        <v>68</v>
      </c>
      <c r="C117" s="69" t="s">
        <v>47</v>
      </c>
      <c r="D117" s="84" t="s">
        <v>22</v>
      </c>
      <c r="E117" s="79">
        <v>33</v>
      </c>
      <c r="F117" s="66">
        <v>444953.07</v>
      </c>
      <c r="G117" s="66">
        <v>14683451.4</v>
      </c>
    </row>
    <row r="118" spans="1:7" x14ac:dyDescent="0.25">
      <c r="A118" s="69"/>
      <c r="B118" s="83"/>
      <c r="C118" s="69"/>
      <c r="D118" s="84"/>
      <c r="E118" s="80"/>
      <c r="F118" s="82"/>
      <c r="G118" s="82"/>
    </row>
    <row r="119" spans="1:7" x14ac:dyDescent="0.25">
      <c r="A119" s="69"/>
      <c r="B119" s="83"/>
      <c r="C119" s="69"/>
      <c r="D119" s="84"/>
      <c r="E119" s="80"/>
      <c r="F119" s="82"/>
      <c r="G119" s="82"/>
    </row>
    <row r="120" spans="1:7" x14ac:dyDescent="0.25">
      <c r="A120" s="69"/>
      <c r="B120" s="83"/>
      <c r="C120" s="69"/>
      <c r="D120" s="84"/>
      <c r="E120" s="80"/>
      <c r="F120" s="82"/>
      <c r="G120" s="82"/>
    </row>
    <row r="121" spans="1:7" x14ac:dyDescent="0.25">
      <c r="A121" s="69"/>
      <c r="B121" s="83"/>
      <c r="C121" s="69"/>
      <c r="D121" s="84"/>
      <c r="E121" s="80"/>
      <c r="F121" s="82"/>
      <c r="G121" s="82"/>
    </row>
    <row r="122" spans="1:7" x14ac:dyDescent="0.25">
      <c r="A122" s="63" t="s">
        <v>89</v>
      </c>
      <c r="B122" s="89"/>
      <c r="C122" s="89"/>
      <c r="D122" s="89"/>
      <c r="E122" s="89"/>
      <c r="F122" s="90"/>
      <c r="G122" s="29">
        <f>G116+G117</f>
        <v>15673200</v>
      </c>
    </row>
    <row r="123" spans="1:7" x14ac:dyDescent="0.25">
      <c r="A123" s="69" t="s">
        <v>70</v>
      </c>
      <c r="B123" s="13" t="s">
        <v>62</v>
      </c>
      <c r="C123" s="9" t="s">
        <v>47</v>
      </c>
      <c r="D123" s="10" t="s">
        <v>22</v>
      </c>
      <c r="E123" s="35">
        <v>242</v>
      </c>
      <c r="F123" s="18">
        <v>53308.38</v>
      </c>
      <c r="G123" s="18">
        <v>12900625.800000001</v>
      </c>
    </row>
    <row r="124" spans="1:7" x14ac:dyDescent="0.25">
      <c r="A124" s="88"/>
      <c r="B124" s="85" t="s">
        <v>71</v>
      </c>
      <c r="C124" s="69" t="s">
        <v>47</v>
      </c>
      <c r="D124" s="84" t="s">
        <v>22</v>
      </c>
      <c r="E124" s="86">
        <v>242</v>
      </c>
      <c r="F124" s="87">
        <v>157447.41</v>
      </c>
      <c r="G124" s="87">
        <v>38102274.200000003</v>
      </c>
    </row>
    <row r="125" spans="1:7" x14ac:dyDescent="0.25">
      <c r="A125" s="88"/>
      <c r="B125" s="85"/>
      <c r="C125" s="69"/>
      <c r="D125" s="84"/>
      <c r="E125" s="86"/>
      <c r="F125" s="87"/>
      <c r="G125" s="87"/>
    </row>
    <row r="126" spans="1:7" ht="22.5" customHeight="1" x14ac:dyDescent="0.25">
      <c r="A126" s="88"/>
      <c r="B126" s="85"/>
      <c r="C126" s="69"/>
      <c r="D126" s="84"/>
      <c r="E126" s="86"/>
      <c r="F126" s="87"/>
      <c r="G126" s="87"/>
    </row>
    <row r="127" spans="1:7" ht="15.75" customHeight="1" x14ac:dyDescent="0.25">
      <c r="A127" s="63" t="s">
        <v>89</v>
      </c>
      <c r="B127" s="64"/>
      <c r="C127" s="64"/>
      <c r="D127" s="64"/>
      <c r="E127" s="64"/>
      <c r="F127" s="65"/>
      <c r="G127" s="29">
        <f>G123+G124</f>
        <v>51002900</v>
      </c>
    </row>
    <row r="128" spans="1:7" x14ac:dyDescent="0.25">
      <c r="A128" s="69" t="s">
        <v>72</v>
      </c>
      <c r="B128" s="13" t="s">
        <v>62</v>
      </c>
      <c r="C128" s="9" t="s">
        <v>47</v>
      </c>
      <c r="D128" s="10" t="s">
        <v>22</v>
      </c>
      <c r="E128" s="35">
        <v>200</v>
      </c>
      <c r="F128" s="18">
        <v>57242.12</v>
      </c>
      <c r="G128" s="18">
        <v>11448422.5</v>
      </c>
    </row>
    <row r="129" spans="1:7" x14ac:dyDescent="0.25">
      <c r="A129" s="88"/>
      <c r="B129" s="85" t="s">
        <v>71</v>
      </c>
      <c r="C129" s="69" t="s">
        <v>47</v>
      </c>
      <c r="D129" s="84" t="s">
        <v>22</v>
      </c>
      <c r="E129" s="86">
        <v>200</v>
      </c>
      <c r="F129" s="87">
        <v>124796.39</v>
      </c>
      <c r="G129" s="87">
        <v>24959277.5</v>
      </c>
    </row>
    <row r="130" spans="1:7" x14ac:dyDescent="0.25">
      <c r="A130" s="88"/>
      <c r="B130" s="85"/>
      <c r="C130" s="69"/>
      <c r="D130" s="84"/>
      <c r="E130" s="86"/>
      <c r="F130" s="87"/>
      <c r="G130" s="87"/>
    </row>
    <row r="131" spans="1:7" ht="22.5" customHeight="1" x14ac:dyDescent="0.25">
      <c r="A131" s="88"/>
      <c r="B131" s="85"/>
      <c r="C131" s="69"/>
      <c r="D131" s="84"/>
      <c r="E131" s="86"/>
      <c r="F131" s="87"/>
      <c r="G131" s="87"/>
    </row>
    <row r="132" spans="1:7" x14ac:dyDescent="0.25">
      <c r="A132" s="63" t="s">
        <v>89</v>
      </c>
      <c r="B132" s="64"/>
      <c r="C132" s="64"/>
      <c r="D132" s="64"/>
      <c r="E132" s="64"/>
      <c r="F132" s="65"/>
      <c r="G132" s="29">
        <f>G128+G129</f>
        <v>36407700</v>
      </c>
    </row>
    <row r="133" spans="1:7" x14ac:dyDescent="0.25">
      <c r="A133" s="69" t="s">
        <v>73</v>
      </c>
      <c r="B133" s="13" t="s">
        <v>62</v>
      </c>
      <c r="C133" s="9" t="s">
        <v>47</v>
      </c>
      <c r="D133" s="10" t="s">
        <v>22</v>
      </c>
      <c r="E133" s="35">
        <v>236</v>
      </c>
      <c r="F133" s="18">
        <v>56037.14</v>
      </c>
      <c r="G133" s="18">
        <v>13224766.4</v>
      </c>
    </row>
    <row r="134" spans="1:7" x14ac:dyDescent="0.25">
      <c r="A134" s="88"/>
      <c r="B134" s="85" t="s">
        <v>71</v>
      </c>
      <c r="C134" s="69" t="s">
        <v>47</v>
      </c>
      <c r="D134" s="84" t="s">
        <v>22</v>
      </c>
      <c r="E134" s="86">
        <v>236</v>
      </c>
      <c r="F134" s="87">
        <v>131772.18</v>
      </c>
      <c r="G134" s="87">
        <v>31098233.600000001</v>
      </c>
    </row>
    <row r="135" spans="1:7" x14ac:dyDescent="0.25">
      <c r="A135" s="88"/>
      <c r="B135" s="85"/>
      <c r="C135" s="69"/>
      <c r="D135" s="84"/>
      <c r="E135" s="86"/>
      <c r="F135" s="87"/>
      <c r="G135" s="87"/>
    </row>
    <row r="136" spans="1:7" ht="20.25" customHeight="1" x14ac:dyDescent="0.25">
      <c r="A136" s="88"/>
      <c r="B136" s="85"/>
      <c r="C136" s="69"/>
      <c r="D136" s="84"/>
      <c r="E136" s="86"/>
      <c r="F136" s="87"/>
      <c r="G136" s="87"/>
    </row>
    <row r="137" spans="1:7" ht="15" customHeight="1" x14ac:dyDescent="0.25">
      <c r="A137" s="63" t="s">
        <v>89</v>
      </c>
      <c r="B137" s="64"/>
      <c r="C137" s="64"/>
      <c r="D137" s="64"/>
      <c r="E137" s="64"/>
      <c r="F137" s="65"/>
      <c r="G137" s="29">
        <f>G133+G134</f>
        <v>44323000</v>
      </c>
    </row>
    <row r="138" spans="1:7" x14ac:dyDescent="0.25">
      <c r="A138" s="69" t="s">
        <v>74</v>
      </c>
      <c r="B138" s="13" t="s">
        <v>62</v>
      </c>
      <c r="C138" s="9" t="s">
        <v>47</v>
      </c>
      <c r="D138" s="10" t="s">
        <v>22</v>
      </c>
      <c r="E138" s="35">
        <v>78</v>
      </c>
      <c r="F138" s="18">
        <v>77418.13</v>
      </c>
      <c r="G138" s="18">
        <v>6038613.7999999998</v>
      </c>
    </row>
    <row r="139" spans="1:7" x14ac:dyDescent="0.25">
      <c r="A139" s="88"/>
      <c r="B139" s="85" t="s">
        <v>71</v>
      </c>
      <c r="C139" s="69" t="s">
        <v>47</v>
      </c>
      <c r="D139" s="84" t="s">
        <v>22</v>
      </c>
      <c r="E139" s="86">
        <v>78</v>
      </c>
      <c r="F139" s="87">
        <v>142245.98000000001</v>
      </c>
      <c r="G139" s="87">
        <v>11095186.199999999</v>
      </c>
    </row>
    <row r="140" spans="1:7" x14ac:dyDescent="0.25">
      <c r="A140" s="88"/>
      <c r="B140" s="85"/>
      <c r="C140" s="69"/>
      <c r="D140" s="84"/>
      <c r="E140" s="86"/>
      <c r="F140" s="87"/>
      <c r="G140" s="87"/>
    </row>
    <row r="141" spans="1:7" ht="23.25" customHeight="1" x14ac:dyDescent="0.25">
      <c r="A141" s="88"/>
      <c r="B141" s="85"/>
      <c r="C141" s="69"/>
      <c r="D141" s="84"/>
      <c r="E141" s="86"/>
      <c r="F141" s="87"/>
      <c r="G141" s="87"/>
    </row>
    <row r="142" spans="1:7" x14ac:dyDescent="0.25">
      <c r="A142" s="96" t="s">
        <v>90</v>
      </c>
      <c r="B142" s="115"/>
      <c r="C142" s="115"/>
      <c r="D142" s="115"/>
      <c r="E142" s="115"/>
      <c r="F142" s="116"/>
      <c r="G142" s="29">
        <f>G138+G139</f>
        <v>17133800</v>
      </c>
    </row>
    <row r="143" spans="1:7" x14ac:dyDescent="0.25">
      <c r="A143" s="69" t="s">
        <v>75</v>
      </c>
      <c r="B143" s="13" t="s">
        <v>62</v>
      </c>
      <c r="C143" s="9" t="s">
        <v>47</v>
      </c>
      <c r="D143" s="10" t="s">
        <v>22</v>
      </c>
      <c r="E143" s="35">
        <v>198</v>
      </c>
      <c r="F143" s="18">
        <v>60790.14</v>
      </c>
      <c r="G143" s="18">
        <v>12036447.1</v>
      </c>
    </row>
    <row r="144" spans="1:7" x14ac:dyDescent="0.25">
      <c r="A144" s="88"/>
      <c r="B144" s="85" t="s">
        <v>71</v>
      </c>
      <c r="C144" s="69" t="s">
        <v>47</v>
      </c>
      <c r="D144" s="84" t="s">
        <v>22</v>
      </c>
      <c r="E144" s="86">
        <v>198</v>
      </c>
      <c r="F144" s="87">
        <v>127857.34</v>
      </c>
      <c r="G144" s="87">
        <v>25315752.899999999</v>
      </c>
    </row>
    <row r="145" spans="1:7" x14ac:dyDescent="0.25">
      <c r="A145" s="88"/>
      <c r="B145" s="85"/>
      <c r="C145" s="69"/>
      <c r="D145" s="84"/>
      <c r="E145" s="86"/>
      <c r="F145" s="87"/>
      <c r="G145" s="87"/>
    </row>
    <row r="146" spans="1:7" ht="22.5" customHeight="1" x14ac:dyDescent="0.25">
      <c r="A146" s="88"/>
      <c r="B146" s="85"/>
      <c r="C146" s="69"/>
      <c r="D146" s="84"/>
      <c r="E146" s="86"/>
      <c r="F146" s="87"/>
      <c r="G146" s="87"/>
    </row>
    <row r="147" spans="1:7" x14ac:dyDescent="0.25">
      <c r="A147" s="63" t="s">
        <v>89</v>
      </c>
      <c r="B147" s="64"/>
      <c r="C147" s="64"/>
      <c r="D147" s="64"/>
      <c r="E147" s="64"/>
      <c r="F147" s="65"/>
      <c r="G147" s="29">
        <f>G143+G144</f>
        <v>37352200</v>
      </c>
    </row>
    <row r="148" spans="1:7" x14ac:dyDescent="0.25">
      <c r="A148" s="69" t="s">
        <v>76</v>
      </c>
      <c r="B148" s="13" t="s">
        <v>62</v>
      </c>
      <c r="C148" s="9" t="s">
        <v>47</v>
      </c>
      <c r="D148" s="10" t="s">
        <v>22</v>
      </c>
      <c r="E148" s="35">
        <v>110</v>
      </c>
      <c r="F148" s="18">
        <v>59333.33</v>
      </c>
      <c r="G148" s="18">
        <v>6526666.0499999998</v>
      </c>
    </row>
    <row r="149" spans="1:7" x14ac:dyDescent="0.25">
      <c r="A149" s="88"/>
      <c r="B149" s="85" t="s">
        <v>71</v>
      </c>
      <c r="C149" s="69" t="s">
        <v>47</v>
      </c>
      <c r="D149" s="84" t="s">
        <v>22</v>
      </c>
      <c r="E149" s="86">
        <v>110</v>
      </c>
      <c r="F149" s="87">
        <v>127009.4</v>
      </c>
      <c r="G149" s="87">
        <v>13971033.949999999</v>
      </c>
    </row>
    <row r="150" spans="1:7" x14ac:dyDescent="0.25">
      <c r="A150" s="88"/>
      <c r="B150" s="85"/>
      <c r="C150" s="69"/>
      <c r="D150" s="84"/>
      <c r="E150" s="86"/>
      <c r="F150" s="87"/>
      <c r="G150" s="87"/>
    </row>
    <row r="151" spans="1:7" ht="24" customHeight="1" x14ac:dyDescent="0.25">
      <c r="A151" s="88"/>
      <c r="B151" s="85"/>
      <c r="C151" s="69"/>
      <c r="D151" s="84"/>
      <c r="E151" s="86"/>
      <c r="F151" s="87"/>
      <c r="G151" s="87"/>
    </row>
    <row r="152" spans="1:7" x14ac:dyDescent="0.25">
      <c r="A152" s="63" t="s">
        <v>89</v>
      </c>
      <c r="B152" s="64"/>
      <c r="C152" s="64"/>
      <c r="D152" s="64"/>
      <c r="E152" s="64"/>
      <c r="F152" s="65"/>
      <c r="G152" s="29">
        <f>G148+G149</f>
        <v>20497700</v>
      </c>
    </row>
    <row r="153" spans="1:7" x14ac:dyDescent="0.25">
      <c r="A153" s="69" t="s">
        <v>77</v>
      </c>
      <c r="B153" s="13" t="s">
        <v>62</v>
      </c>
      <c r="C153" s="9" t="s">
        <v>47</v>
      </c>
      <c r="D153" s="10" t="s">
        <v>22</v>
      </c>
      <c r="E153" s="35">
        <v>46</v>
      </c>
      <c r="F153" s="18">
        <v>106760.8</v>
      </c>
      <c r="G153" s="18">
        <v>4910997.0999999996</v>
      </c>
    </row>
    <row r="154" spans="1:7" x14ac:dyDescent="0.25">
      <c r="A154" s="88"/>
      <c r="B154" s="85" t="s">
        <v>71</v>
      </c>
      <c r="C154" s="69" t="s">
        <v>47</v>
      </c>
      <c r="D154" s="84" t="s">
        <v>22</v>
      </c>
      <c r="E154" s="86">
        <v>46</v>
      </c>
      <c r="F154" s="87">
        <v>259254.41</v>
      </c>
      <c r="G154" s="87">
        <v>11925702.9</v>
      </c>
    </row>
    <row r="155" spans="1:7" x14ac:dyDescent="0.25">
      <c r="A155" s="88"/>
      <c r="B155" s="85"/>
      <c r="C155" s="69"/>
      <c r="D155" s="84"/>
      <c r="E155" s="86"/>
      <c r="F155" s="87"/>
      <c r="G155" s="87"/>
    </row>
    <row r="156" spans="1:7" ht="20.25" customHeight="1" x14ac:dyDescent="0.25">
      <c r="A156" s="88"/>
      <c r="B156" s="85"/>
      <c r="C156" s="69"/>
      <c r="D156" s="84"/>
      <c r="E156" s="86"/>
      <c r="F156" s="87"/>
      <c r="G156" s="87"/>
    </row>
    <row r="157" spans="1:7" x14ac:dyDescent="0.25">
      <c r="A157" s="63" t="s">
        <v>89</v>
      </c>
      <c r="B157" s="64"/>
      <c r="C157" s="64"/>
      <c r="D157" s="64"/>
      <c r="E157" s="64"/>
      <c r="F157" s="65"/>
      <c r="G157" s="29">
        <f>G153+G154</f>
        <v>16836700</v>
      </c>
    </row>
    <row r="158" spans="1:7" x14ac:dyDescent="0.25">
      <c r="A158" s="69" t="s">
        <v>78</v>
      </c>
      <c r="B158" s="13" t="s">
        <v>62</v>
      </c>
      <c r="C158" s="9" t="s">
        <v>47</v>
      </c>
      <c r="D158" s="10" t="s">
        <v>22</v>
      </c>
      <c r="E158" s="35">
        <v>14</v>
      </c>
      <c r="F158" s="18">
        <v>79612.490000000005</v>
      </c>
      <c r="G158" s="18">
        <v>1114574.8999999999</v>
      </c>
    </row>
    <row r="159" spans="1:7" x14ac:dyDescent="0.25">
      <c r="A159" s="88"/>
      <c r="B159" s="85" t="s">
        <v>71</v>
      </c>
      <c r="C159" s="69" t="s">
        <v>47</v>
      </c>
      <c r="D159" s="84" t="s">
        <v>22</v>
      </c>
      <c r="E159" s="86">
        <v>14</v>
      </c>
      <c r="F159" s="87">
        <v>277419.65000000002</v>
      </c>
      <c r="G159" s="87">
        <v>3883875.1</v>
      </c>
    </row>
    <row r="160" spans="1:7" x14ac:dyDescent="0.25">
      <c r="A160" s="88"/>
      <c r="B160" s="85"/>
      <c r="C160" s="69"/>
      <c r="D160" s="84"/>
      <c r="E160" s="86"/>
      <c r="F160" s="87"/>
      <c r="G160" s="87"/>
    </row>
    <row r="161" spans="1:7" ht="21.75" customHeight="1" x14ac:dyDescent="0.25">
      <c r="A161" s="88"/>
      <c r="B161" s="85"/>
      <c r="C161" s="69"/>
      <c r="D161" s="84"/>
      <c r="E161" s="86"/>
      <c r="F161" s="87"/>
      <c r="G161" s="87"/>
    </row>
    <row r="162" spans="1:7" x14ac:dyDescent="0.25">
      <c r="A162" s="63" t="s">
        <v>89</v>
      </c>
      <c r="B162" s="64"/>
      <c r="C162" s="64"/>
      <c r="D162" s="64"/>
      <c r="E162" s="64"/>
      <c r="F162" s="65"/>
      <c r="G162" s="29">
        <f>G158+G159</f>
        <v>4998450</v>
      </c>
    </row>
    <row r="163" spans="1:7" x14ac:dyDescent="0.25">
      <c r="A163" s="69" t="s">
        <v>79</v>
      </c>
      <c r="B163" s="13" t="s">
        <v>62</v>
      </c>
      <c r="C163" s="9" t="s">
        <v>47</v>
      </c>
      <c r="D163" s="10" t="s">
        <v>22</v>
      </c>
      <c r="E163" s="35">
        <v>9</v>
      </c>
      <c r="F163" s="18">
        <v>117249.42</v>
      </c>
      <c r="G163" s="18">
        <v>1055244.8</v>
      </c>
    </row>
    <row r="164" spans="1:7" x14ac:dyDescent="0.25">
      <c r="A164" s="88"/>
      <c r="B164" s="85" t="s">
        <v>71</v>
      </c>
      <c r="C164" s="69" t="s">
        <v>47</v>
      </c>
      <c r="D164" s="84" t="s">
        <v>22</v>
      </c>
      <c r="E164" s="86">
        <v>9</v>
      </c>
      <c r="F164" s="87">
        <v>425933.91</v>
      </c>
      <c r="G164" s="87">
        <v>3833405.2</v>
      </c>
    </row>
    <row r="165" spans="1:7" x14ac:dyDescent="0.25">
      <c r="A165" s="88"/>
      <c r="B165" s="85"/>
      <c r="C165" s="69"/>
      <c r="D165" s="84"/>
      <c r="E165" s="86"/>
      <c r="F165" s="87"/>
      <c r="G165" s="87"/>
    </row>
    <row r="166" spans="1:7" ht="20.25" customHeight="1" x14ac:dyDescent="0.25">
      <c r="A166" s="88"/>
      <c r="B166" s="85"/>
      <c r="C166" s="69"/>
      <c r="D166" s="84"/>
      <c r="E166" s="86"/>
      <c r="F166" s="87"/>
      <c r="G166" s="87"/>
    </row>
    <row r="167" spans="1:7" x14ac:dyDescent="0.25">
      <c r="A167" s="63" t="s">
        <v>89</v>
      </c>
      <c r="B167" s="91"/>
      <c r="C167" s="91"/>
      <c r="D167" s="91"/>
      <c r="E167" s="91"/>
      <c r="F167" s="92"/>
      <c r="G167" s="29">
        <f>G163+G164</f>
        <v>4888650</v>
      </c>
    </row>
    <row r="168" spans="1:7" x14ac:dyDescent="0.25">
      <c r="A168" s="69" t="s">
        <v>80</v>
      </c>
      <c r="B168" s="13" t="s">
        <v>62</v>
      </c>
      <c r="C168" s="9" t="s">
        <v>47</v>
      </c>
      <c r="D168" s="10" t="s">
        <v>22</v>
      </c>
      <c r="E168" s="35">
        <v>17</v>
      </c>
      <c r="F168" s="18">
        <v>113928.5</v>
      </c>
      <c r="G168" s="18">
        <v>1936784.6</v>
      </c>
    </row>
    <row r="169" spans="1:7" x14ac:dyDescent="0.25">
      <c r="A169" s="88"/>
      <c r="B169" s="85" t="s">
        <v>71</v>
      </c>
      <c r="C169" s="69" t="s">
        <v>47</v>
      </c>
      <c r="D169" s="84" t="s">
        <v>22</v>
      </c>
      <c r="E169" s="86">
        <v>17</v>
      </c>
      <c r="F169" s="87">
        <v>397736.2</v>
      </c>
      <c r="G169" s="87">
        <v>6761515.4000000004</v>
      </c>
    </row>
    <row r="170" spans="1:7" x14ac:dyDescent="0.25">
      <c r="A170" s="88"/>
      <c r="B170" s="85"/>
      <c r="C170" s="69"/>
      <c r="D170" s="84"/>
      <c r="E170" s="86"/>
      <c r="F170" s="87"/>
      <c r="G170" s="87"/>
    </row>
    <row r="171" spans="1:7" ht="19.5" customHeight="1" x14ac:dyDescent="0.25">
      <c r="A171" s="88"/>
      <c r="B171" s="85"/>
      <c r="C171" s="69"/>
      <c r="D171" s="84"/>
      <c r="E171" s="86"/>
      <c r="F171" s="87"/>
      <c r="G171" s="87"/>
    </row>
    <row r="172" spans="1:7" x14ac:dyDescent="0.25">
      <c r="A172" s="63" t="s">
        <v>89</v>
      </c>
      <c r="B172" s="64"/>
      <c r="C172" s="64"/>
      <c r="D172" s="64"/>
      <c r="E172" s="64"/>
      <c r="F172" s="65"/>
      <c r="G172" s="29">
        <f>G168+G169</f>
        <v>8698300</v>
      </c>
    </row>
    <row r="173" spans="1:7" x14ac:dyDescent="0.25">
      <c r="A173" s="69" t="s">
        <v>81</v>
      </c>
      <c r="B173" s="13" t="s">
        <v>62</v>
      </c>
      <c r="C173" s="9" t="s">
        <v>47</v>
      </c>
      <c r="D173" s="10" t="s">
        <v>22</v>
      </c>
      <c r="E173" s="35">
        <v>9</v>
      </c>
      <c r="F173" s="18">
        <v>102040.62</v>
      </c>
      <c r="G173" s="18">
        <v>918365.59</v>
      </c>
    </row>
    <row r="174" spans="1:7" x14ac:dyDescent="0.25">
      <c r="A174" s="88"/>
      <c r="B174" s="85" t="s">
        <v>71</v>
      </c>
      <c r="C174" s="69" t="s">
        <v>47</v>
      </c>
      <c r="D174" s="84" t="s">
        <v>22</v>
      </c>
      <c r="E174" s="86">
        <v>9</v>
      </c>
      <c r="F174" s="87">
        <v>451870.49</v>
      </c>
      <c r="G174" s="87">
        <v>4066834.41</v>
      </c>
    </row>
    <row r="175" spans="1:7" x14ac:dyDescent="0.25">
      <c r="A175" s="88"/>
      <c r="B175" s="85"/>
      <c r="C175" s="69"/>
      <c r="D175" s="84"/>
      <c r="E175" s="86"/>
      <c r="F175" s="87"/>
      <c r="G175" s="87"/>
    </row>
    <row r="176" spans="1:7" ht="20.25" customHeight="1" x14ac:dyDescent="0.25">
      <c r="A176" s="88"/>
      <c r="B176" s="85"/>
      <c r="C176" s="69"/>
      <c r="D176" s="84"/>
      <c r="E176" s="86"/>
      <c r="F176" s="87"/>
      <c r="G176" s="87"/>
    </row>
    <row r="177" spans="1:7" x14ac:dyDescent="0.25">
      <c r="A177" s="63" t="s">
        <v>89</v>
      </c>
      <c r="B177" s="64"/>
      <c r="C177" s="64"/>
      <c r="D177" s="64"/>
      <c r="E177" s="64"/>
      <c r="F177" s="65"/>
      <c r="G177" s="20">
        <f>G173+G174</f>
        <v>4985200</v>
      </c>
    </row>
    <row r="178" spans="1:7" x14ac:dyDescent="0.25">
      <c r="A178" s="69" t="s">
        <v>82</v>
      </c>
      <c r="B178" s="83" t="s">
        <v>83</v>
      </c>
      <c r="C178" s="69" t="s">
        <v>13</v>
      </c>
      <c r="D178" s="84" t="s">
        <v>84</v>
      </c>
      <c r="E178" s="79">
        <v>113184</v>
      </c>
      <c r="F178" s="66">
        <v>134.97999999999999</v>
      </c>
      <c r="G178" s="66">
        <v>15277917</v>
      </c>
    </row>
    <row r="179" spans="1:7" x14ac:dyDescent="0.25">
      <c r="A179" s="69"/>
      <c r="B179" s="83"/>
      <c r="C179" s="69"/>
      <c r="D179" s="84"/>
      <c r="E179" s="81"/>
      <c r="F179" s="67"/>
      <c r="G179" s="67"/>
    </row>
    <row r="180" spans="1:7" x14ac:dyDescent="0.25">
      <c r="A180" s="63" t="s">
        <v>89</v>
      </c>
      <c r="B180" s="64"/>
      <c r="C180" s="64"/>
      <c r="D180" s="64"/>
      <c r="E180" s="64"/>
      <c r="F180" s="65"/>
      <c r="G180" s="34">
        <f>G178</f>
        <v>15277917</v>
      </c>
    </row>
    <row r="181" spans="1:7" x14ac:dyDescent="0.25">
      <c r="A181" s="69" t="s">
        <v>85</v>
      </c>
      <c r="B181" s="70" t="s">
        <v>86</v>
      </c>
      <c r="C181" s="73" t="s">
        <v>87</v>
      </c>
      <c r="D181" s="76" t="s">
        <v>88</v>
      </c>
      <c r="E181" s="79">
        <v>24</v>
      </c>
      <c r="F181" s="66">
        <v>1328527.3899999999</v>
      </c>
      <c r="G181" s="66">
        <v>31884657.309999999</v>
      </c>
    </row>
    <row r="182" spans="1:7" x14ac:dyDescent="0.25">
      <c r="A182" s="69"/>
      <c r="B182" s="71"/>
      <c r="C182" s="74"/>
      <c r="D182" s="77"/>
      <c r="E182" s="80"/>
      <c r="F182" s="82"/>
      <c r="G182" s="82"/>
    </row>
    <row r="183" spans="1:7" ht="166.5" customHeight="1" x14ac:dyDescent="0.25">
      <c r="A183" s="69"/>
      <c r="B183" s="72"/>
      <c r="C183" s="75"/>
      <c r="D183" s="78"/>
      <c r="E183" s="81"/>
      <c r="F183" s="67"/>
      <c r="G183" s="67"/>
    </row>
    <row r="184" spans="1:7" x14ac:dyDescent="0.25">
      <c r="A184" s="58" t="s">
        <v>89</v>
      </c>
      <c r="B184" s="59"/>
      <c r="C184" s="59"/>
      <c r="D184" s="59"/>
      <c r="E184" s="59"/>
      <c r="F184" s="60"/>
      <c r="G184" s="41">
        <f>G181</f>
        <v>31884657.309999999</v>
      </c>
    </row>
    <row r="185" spans="1:7" ht="27.75" customHeight="1" x14ac:dyDescent="0.25">
      <c r="A185" s="50" t="s">
        <v>106</v>
      </c>
      <c r="B185" s="44" t="s">
        <v>107</v>
      </c>
      <c r="C185" s="14" t="s">
        <v>108</v>
      </c>
      <c r="D185" s="14" t="s">
        <v>109</v>
      </c>
      <c r="E185" s="38">
        <v>229647</v>
      </c>
      <c r="F185" s="38">
        <v>7.25</v>
      </c>
      <c r="G185" s="38">
        <v>1664941</v>
      </c>
    </row>
    <row r="186" spans="1:7" ht="25.5" x14ac:dyDescent="0.25">
      <c r="A186" s="51"/>
      <c r="B186" s="44" t="s">
        <v>124</v>
      </c>
      <c r="C186" s="46" t="s">
        <v>110</v>
      </c>
      <c r="D186" s="14" t="s">
        <v>109</v>
      </c>
      <c r="E186" s="47">
        <v>64000</v>
      </c>
      <c r="F186" s="38">
        <v>431.02</v>
      </c>
      <c r="G186" s="38">
        <v>27585280</v>
      </c>
    </row>
    <row r="187" spans="1:7" ht="25.5" x14ac:dyDescent="0.25">
      <c r="A187" s="51"/>
      <c r="B187" s="43" t="s">
        <v>125</v>
      </c>
      <c r="C187" s="46" t="s">
        <v>126</v>
      </c>
      <c r="D187" s="44" t="s">
        <v>127</v>
      </c>
      <c r="E187" s="47">
        <v>6</v>
      </c>
      <c r="F187" s="45">
        <v>83333.34</v>
      </c>
      <c r="G187" s="45">
        <v>500000</v>
      </c>
    </row>
    <row r="188" spans="1:7" ht="63.75" customHeight="1" x14ac:dyDescent="0.25">
      <c r="A188" s="51"/>
      <c r="B188" s="53" t="s">
        <v>111</v>
      </c>
      <c r="C188" s="14" t="s">
        <v>112</v>
      </c>
      <c r="D188" s="14" t="s">
        <v>113</v>
      </c>
      <c r="E188" s="38">
        <v>26.4</v>
      </c>
      <c r="F188" s="38">
        <v>456206</v>
      </c>
      <c r="G188" s="38">
        <v>12043838.4</v>
      </c>
    </row>
    <row r="189" spans="1:7" ht="38.25" x14ac:dyDescent="0.25">
      <c r="A189" s="51"/>
      <c r="B189" s="68"/>
      <c r="C189" s="46" t="s">
        <v>114</v>
      </c>
      <c r="D189" s="14" t="s">
        <v>115</v>
      </c>
      <c r="E189" s="48">
        <v>112.6</v>
      </c>
      <c r="F189" s="38">
        <v>114605.39</v>
      </c>
      <c r="G189" s="38">
        <v>12904567</v>
      </c>
    </row>
    <row r="190" spans="1:7" ht="25.5" x14ac:dyDescent="0.25">
      <c r="A190" s="51"/>
      <c r="B190" s="53" t="s">
        <v>128</v>
      </c>
      <c r="C190" s="46" t="s">
        <v>116</v>
      </c>
      <c r="D190" s="14" t="s">
        <v>31</v>
      </c>
      <c r="E190" s="37">
        <v>4835</v>
      </c>
      <c r="F190" s="38">
        <v>623.44000000000005</v>
      </c>
      <c r="G190" s="38">
        <v>3014332.4</v>
      </c>
    </row>
    <row r="191" spans="1:7" ht="38.25" x14ac:dyDescent="0.25">
      <c r="A191" s="52"/>
      <c r="B191" s="54"/>
      <c r="C191" s="46" t="s">
        <v>117</v>
      </c>
      <c r="D191" s="14" t="s">
        <v>31</v>
      </c>
      <c r="E191" s="37">
        <v>38</v>
      </c>
      <c r="F191" s="38">
        <v>105.26</v>
      </c>
      <c r="G191" s="38">
        <v>4000</v>
      </c>
    </row>
    <row r="192" spans="1:7" x14ac:dyDescent="0.25">
      <c r="A192" s="55" t="s">
        <v>89</v>
      </c>
      <c r="B192" s="56"/>
      <c r="C192" s="56"/>
      <c r="D192" s="56"/>
      <c r="E192" s="56"/>
      <c r="F192" s="57"/>
      <c r="G192" s="29">
        <f>G185+G186+G187+G188+G189+G190+G191</f>
        <v>57716958.799999997</v>
      </c>
    </row>
    <row r="193" spans="1:7" ht="25.5" x14ac:dyDescent="0.25">
      <c r="A193" s="50" t="s">
        <v>118</v>
      </c>
      <c r="B193" s="53" t="s">
        <v>119</v>
      </c>
      <c r="C193" s="14" t="s">
        <v>120</v>
      </c>
      <c r="D193" s="14" t="s">
        <v>121</v>
      </c>
      <c r="E193" s="37">
        <v>33</v>
      </c>
      <c r="F193" s="38">
        <v>1056371.3700000001</v>
      </c>
      <c r="G193" s="38">
        <v>34860255.210000001</v>
      </c>
    </row>
    <row r="194" spans="1:7" ht="25.5" x14ac:dyDescent="0.25">
      <c r="A194" s="52"/>
      <c r="B194" s="54"/>
      <c r="C194" s="46" t="s">
        <v>122</v>
      </c>
      <c r="D194" s="14" t="s">
        <v>121</v>
      </c>
      <c r="E194" s="49">
        <v>12863</v>
      </c>
      <c r="F194" s="38">
        <v>19.41</v>
      </c>
      <c r="G194" s="38">
        <v>249670.83</v>
      </c>
    </row>
    <row r="195" spans="1:7" x14ac:dyDescent="0.25">
      <c r="A195" s="58" t="s">
        <v>89</v>
      </c>
      <c r="B195" s="59"/>
      <c r="C195" s="59"/>
      <c r="D195" s="59"/>
      <c r="E195" s="59"/>
      <c r="F195" s="60"/>
      <c r="G195" s="41">
        <f>G193+G194</f>
        <v>35109926.039999999</v>
      </c>
    </row>
    <row r="196" spans="1:7" x14ac:dyDescent="0.25">
      <c r="A196" s="58" t="s">
        <v>123</v>
      </c>
      <c r="B196" s="61"/>
      <c r="C196" s="61"/>
      <c r="D196" s="61"/>
      <c r="E196" s="61"/>
      <c r="F196" s="62"/>
      <c r="G196" s="33">
        <f>G12+G14+G19+G23+G35+G46+G48+G53+G57+G66+G73+G79+G84+G89+G96+G101+G108+G115+G122+G127+G132+G137+G142+G147+G152+G157+G162+G167+G172+G177+G180+G184+G192+G195</f>
        <v>1051449819.1496592</v>
      </c>
    </row>
  </sheetData>
  <mergeCells count="232">
    <mergeCell ref="A127:F127"/>
    <mergeCell ref="A132:F132"/>
    <mergeCell ref="A137:F137"/>
    <mergeCell ref="A142:F142"/>
    <mergeCell ref="A147:F147"/>
    <mergeCell ref="A152:F152"/>
    <mergeCell ref="A157:F157"/>
    <mergeCell ref="A162:F162"/>
    <mergeCell ref="A167:F167"/>
    <mergeCell ref="B129:B131"/>
    <mergeCell ref="C129:C131"/>
    <mergeCell ref="D129:D131"/>
    <mergeCell ref="E129:E131"/>
    <mergeCell ref="F129:F131"/>
    <mergeCell ref="B139:B141"/>
    <mergeCell ref="C139:C141"/>
    <mergeCell ref="D139:D141"/>
    <mergeCell ref="E139:E141"/>
    <mergeCell ref="F139:F141"/>
    <mergeCell ref="B149:B151"/>
    <mergeCell ref="C149:C151"/>
    <mergeCell ref="D149:D151"/>
    <mergeCell ref="E149:E151"/>
    <mergeCell ref="F149:F151"/>
    <mergeCell ref="A89:F89"/>
    <mergeCell ref="A96:F96"/>
    <mergeCell ref="A101:F101"/>
    <mergeCell ref="A108:F108"/>
    <mergeCell ref="A115:F115"/>
    <mergeCell ref="A74:A78"/>
    <mergeCell ref="B74:B78"/>
    <mergeCell ref="C74:C78"/>
    <mergeCell ref="D74:D78"/>
    <mergeCell ref="E74:E78"/>
    <mergeCell ref="F74:F78"/>
    <mergeCell ref="F91:F95"/>
    <mergeCell ref="F103:F107"/>
    <mergeCell ref="B24:B27"/>
    <mergeCell ref="F24:F27"/>
    <mergeCell ref="G24:G27"/>
    <mergeCell ref="A9:A11"/>
    <mergeCell ref="A3:G3"/>
    <mergeCell ref="A7:A8"/>
    <mergeCell ref="B7:B8"/>
    <mergeCell ref="C7:C8"/>
    <mergeCell ref="D7:D8"/>
    <mergeCell ref="E7:E8"/>
    <mergeCell ref="F7:F8"/>
    <mergeCell ref="G7:G8"/>
    <mergeCell ref="A15:A18"/>
    <mergeCell ref="B17:B18"/>
    <mergeCell ref="A12:F12"/>
    <mergeCell ref="A14:F14"/>
    <mergeCell ref="F17:F18"/>
    <mergeCell ref="G17:G18"/>
    <mergeCell ref="A20:A22"/>
    <mergeCell ref="A23:F23"/>
    <mergeCell ref="A24:A34"/>
    <mergeCell ref="A49:A52"/>
    <mergeCell ref="A54:A56"/>
    <mergeCell ref="B54:B56"/>
    <mergeCell ref="B28:B31"/>
    <mergeCell ref="F28:F31"/>
    <mergeCell ref="G28:G31"/>
    <mergeCell ref="A36:A45"/>
    <mergeCell ref="B36:B39"/>
    <mergeCell ref="F36:F39"/>
    <mergeCell ref="G36:G39"/>
    <mergeCell ref="B40:B43"/>
    <mergeCell ref="F40:F43"/>
    <mergeCell ref="G40:G43"/>
    <mergeCell ref="A35:F35"/>
    <mergeCell ref="A46:F46"/>
    <mergeCell ref="A48:F48"/>
    <mergeCell ref="A53:F53"/>
    <mergeCell ref="G54:G56"/>
    <mergeCell ref="A57:E57"/>
    <mergeCell ref="A58:A65"/>
    <mergeCell ref="B58:B65"/>
    <mergeCell ref="C58:C65"/>
    <mergeCell ref="D58:D65"/>
    <mergeCell ref="E58:E65"/>
    <mergeCell ref="F58:F65"/>
    <mergeCell ref="G58:G65"/>
    <mergeCell ref="F67:F72"/>
    <mergeCell ref="G67:G72"/>
    <mergeCell ref="A66:F66"/>
    <mergeCell ref="G74:G78"/>
    <mergeCell ref="A67:A72"/>
    <mergeCell ref="B67:B72"/>
    <mergeCell ref="C67:C72"/>
    <mergeCell ref="D67:D72"/>
    <mergeCell ref="E67:E72"/>
    <mergeCell ref="F80:F83"/>
    <mergeCell ref="G80:G83"/>
    <mergeCell ref="A85:A88"/>
    <mergeCell ref="B85:B88"/>
    <mergeCell ref="C85:C88"/>
    <mergeCell ref="D85:D88"/>
    <mergeCell ref="E85:E88"/>
    <mergeCell ref="F85:F88"/>
    <mergeCell ref="G85:G88"/>
    <mergeCell ref="A80:A83"/>
    <mergeCell ref="B80:B83"/>
    <mergeCell ref="C80:C83"/>
    <mergeCell ref="D80:D83"/>
    <mergeCell ref="E80:E83"/>
    <mergeCell ref="A73:F73"/>
    <mergeCell ref="A79:F79"/>
    <mergeCell ref="A84:F84"/>
    <mergeCell ref="G91:G95"/>
    <mergeCell ref="A97:A100"/>
    <mergeCell ref="B97:B100"/>
    <mergeCell ref="C97:C100"/>
    <mergeCell ref="D97:D100"/>
    <mergeCell ref="E97:E100"/>
    <mergeCell ref="F97:F100"/>
    <mergeCell ref="G97:G100"/>
    <mergeCell ref="A90:A95"/>
    <mergeCell ref="B91:B95"/>
    <mergeCell ref="C91:C95"/>
    <mergeCell ref="D91:D95"/>
    <mergeCell ref="E91:E95"/>
    <mergeCell ref="G103:G107"/>
    <mergeCell ref="A109:A114"/>
    <mergeCell ref="B110:B114"/>
    <mergeCell ref="C110:C114"/>
    <mergeCell ref="D110:D114"/>
    <mergeCell ref="E110:E114"/>
    <mergeCell ref="F110:F114"/>
    <mergeCell ref="G110:G114"/>
    <mergeCell ref="A102:A107"/>
    <mergeCell ref="B103:B107"/>
    <mergeCell ref="C103:C107"/>
    <mergeCell ref="D103:D107"/>
    <mergeCell ref="E103:E107"/>
    <mergeCell ref="F117:F121"/>
    <mergeCell ref="G117:G121"/>
    <mergeCell ref="A123:A126"/>
    <mergeCell ref="B124:B126"/>
    <mergeCell ref="C124:C126"/>
    <mergeCell ref="D124:D126"/>
    <mergeCell ref="E124:E126"/>
    <mergeCell ref="F124:F126"/>
    <mergeCell ref="G124:G126"/>
    <mergeCell ref="A116:A121"/>
    <mergeCell ref="B117:B121"/>
    <mergeCell ref="C117:C121"/>
    <mergeCell ref="D117:D121"/>
    <mergeCell ref="E117:E121"/>
    <mergeCell ref="A122:F122"/>
    <mergeCell ref="G129:G131"/>
    <mergeCell ref="A128:A131"/>
    <mergeCell ref="B134:B136"/>
    <mergeCell ref="C134:C136"/>
    <mergeCell ref="D134:D136"/>
    <mergeCell ref="E134:E136"/>
    <mergeCell ref="F134:F136"/>
    <mergeCell ref="G134:G136"/>
    <mergeCell ref="A133:A136"/>
    <mergeCell ref="G139:G141"/>
    <mergeCell ref="A138:A141"/>
    <mergeCell ref="B144:B146"/>
    <mergeCell ref="C144:C146"/>
    <mergeCell ref="D144:D146"/>
    <mergeCell ref="E144:E146"/>
    <mergeCell ref="F144:F146"/>
    <mergeCell ref="G144:G146"/>
    <mergeCell ref="A143:A146"/>
    <mergeCell ref="G149:G151"/>
    <mergeCell ref="A148:A151"/>
    <mergeCell ref="B154:B156"/>
    <mergeCell ref="C154:C156"/>
    <mergeCell ref="D154:D156"/>
    <mergeCell ref="E154:E156"/>
    <mergeCell ref="F154:F156"/>
    <mergeCell ref="G154:G156"/>
    <mergeCell ref="A153:A156"/>
    <mergeCell ref="B159:B161"/>
    <mergeCell ref="C159:C161"/>
    <mergeCell ref="D159:D161"/>
    <mergeCell ref="E159:E161"/>
    <mergeCell ref="F159:F161"/>
    <mergeCell ref="G159:G161"/>
    <mergeCell ref="A158:A161"/>
    <mergeCell ref="B164:B166"/>
    <mergeCell ref="C164:C166"/>
    <mergeCell ref="D164:D166"/>
    <mergeCell ref="E164:E166"/>
    <mergeCell ref="F164:F166"/>
    <mergeCell ref="G164:G166"/>
    <mergeCell ref="A163:A166"/>
    <mergeCell ref="B169:B171"/>
    <mergeCell ref="C169:C171"/>
    <mergeCell ref="D169:D171"/>
    <mergeCell ref="E169:E171"/>
    <mergeCell ref="F169:F171"/>
    <mergeCell ref="G169:G171"/>
    <mergeCell ref="A168:A171"/>
    <mergeCell ref="A172:F172"/>
    <mergeCell ref="B174:B176"/>
    <mergeCell ref="C174:C176"/>
    <mergeCell ref="D174:D176"/>
    <mergeCell ref="E174:E176"/>
    <mergeCell ref="F174:F176"/>
    <mergeCell ref="G174:G176"/>
    <mergeCell ref="A173:A176"/>
    <mergeCell ref="G178:G179"/>
    <mergeCell ref="A181:A183"/>
    <mergeCell ref="B181:B183"/>
    <mergeCell ref="C181:C183"/>
    <mergeCell ref="D181:D183"/>
    <mergeCell ref="E181:E183"/>
    <mergeCell ref="F181:F183"/>
    <mergeCell ref="G181:G183"/>
    <mergeCell ref="A178:A179"/>
    <mergeCell ref="B178:B179"/>
    <mergeCell ref="C178:C179"/>
    <mergeCell ref="D178:D179"/>
    <mergeCell ref="E178:E179"/>
    <mergeCell ref="A180:F180"/>
    <mergeCell ref="A185:A191"/>
    <mergeCell ref="A193:A194"/>
    <mergeCell ref="B193:B194"/>
    <mergeCell ref="A192:F192"/>
    <mergeCell ref="A195:F195"/>
    <mergeCell ref="A196:F196"/>
    <mergeCell ref="A177:F177"/>
    <mergeCell ref="F178:F179"/>
    <mergeCell ref="A184:F184"/>
    <mergeCell ref="B188:B189"/>
    <mergeCell ref="B190:B191"/>
  </mergeCells>
  <pageMargins left="0.70866141732283472" right="0.70866141732283472" top="0.74803149606299213" bottom="0.74803149606299213" header="0.31496062992125984" footer="0.31496062992125984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2026-03-17T10:49:16Z</dcterms:modified>
</cp:coreProperties>
</file>